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296" windowWidth="12165" windowHeight="9405" tabRatio="907" activeTab="5"/>
  </bookViews>
  <sheets>
    <sheet name="TOTAL SEMUA PNS (2)" sheetId="1" r:id="rId1"/>
    <sheet name="GOLONGAN, PENDIDIKAN DAN USIA " sheetId="2" r:id="rId2"/>
    <sheet name="FORMAT TOTAL SEMUA PNS (2)" sheetId="3" r:id="rId3"/>
    <sheet name="model c (2)" sheetId="4" r:id="rId4"/>
    <sheet name="model c" sheetId="5" r:id="rId5"/>
    <sheet name="FORMAT TOTAL SEMUA PNS" sheetId="6" r:id="rId6"/>
    <sheet name="TOTAL SEMUA PNS" sheetId="7" r:id="rId7"/>
    <sheet name="Sheet1" sheetId="8" r:id="rId8"/>
    <sheet name="Sheet5" sheetId="9" r:id="rId9"/>
  </sheets>
  <definedNames>
    <definedName name="_xlnm.Print_Area" localSheetId="5">'FORMAT TOTAL SEMUA PNS'!$A$1:$R$106</definedName>
    <definedName name="_xlnm.Print_Area" localSheetId="2">'FORMAT TOTAL SEMUA PNS (2)'!$A$1:$R$27</definedName>
    <definedName name="_xlnm.Print_Area" localSheetId="1">'GOLONGAN, PENDIDIKAN DAN USIA '!$A$1:$L$108</definedName>
    <definedName name="_xlnm.Print_Area" localSheetId="4">'model c'!$A$1:$L$114</definedName>
    <definedName name="_xlnm.Print_Area" localSheetId="3">'model c (2)'!$A$1:$L$114</definedName>
    <definedName name="_xlnm.Print_Area" localSheetId="6">'TOTAL SEMUA PNS'!$A$1:$L$117</definedName>
    <definedName name="_xlnm.Print_Area" localSheetId="0">'TOTAL SEMUA PNS (2)'!$A$1:$K$91</definedName>
    <definedName name="_xlnm.Print_Titles" localSheetId="5">'FORMAT TOTAL SEMUA PNS'!$6:$8</definedName>
    <definedName name="_xlnm.Print_Titles" localSheetId="2">'FORMAT TOTAL SEMUA PNS (2)'!$6:$8</definedName>
    <definedName name="_xlnm.Print_Titles" localSheetId="4">'model c'!$13:$13</definedName>
    <definedName name="_xlnm.Print_Titles" localSheetId="3">'model c (2)'!$13:$13</definedName>
    <definedName name="_xlnm.Print_Titles" localSheetId="6">'TOTAL SEMUA PNS'!$17:$17</definedName>
    <definedName name="_xlnm.Print_Titles" localSheetId="0">'TOTAL SEMUA PNS (2)'!$17:$17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20 THN 11 BLN
RP 3.517.200</t>
        </r>
      </text>
    </comment>
    <comment ref="G47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25 THN 00 BLN
RP 3,742,200</t>
        </r>
      </text>
    </comment>
    <comment ref="G48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TMT 1-4-2022
19 THN 03 BLN
RP 3,074.700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47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20 THN 11 BLN
RP 3.517.200</t>
        </r>
      </text>
    </comment>
    <comment ref="G48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25 THN 00 BLN
RP 3,742,200</t>
        </r>
      </text>
    </comment>
    <comment ref="G49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26 THN 10 BLN
RP 3,860,100</t>
        </r>
      </text>
    </comment>
    <comment ref="G50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51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52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17 THN 10 BLN
RP 3,305,700</t>
        </r>
      </text>
    </comment>
    <comment ref="G53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54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55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13 THN 09 BLN
RP 3,106,900</t>
        </r>
      </text>
    </comment>
    <comment ref="G9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TMT 1-4-2022
19 THN 03 BLN
RP 3,074.700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G56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20 THN 11 BLN
RP 3.517.200</t>
        </r>
      </text>
    </comment>
    <comment ref="G57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25 THN 00 BLN
RP 3,742,200</t>
        </r>
      </text>
    </comment>
    <comment ref="G58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26 THN 10 BLN
RP 3,860,100</t>
        </r>
      </text>
    </comment>
    <comment ref="G59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60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61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17 THN 10 BLN
RP 3,305,700</t>
        </r>
      </text>
    </comment>
    <comment ref="G62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63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64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13 THN 09 BLN
RP 3,106,900</t>
        </r>
      </text>
    </comment>
    <comment ref="G10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TMT 1-4-2022
19 THN 03 BLN
RP 3,074.700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56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20 THN 11 BLN
RP 3.517.200</t>
        </r>
      </text>
    </comment>
    <comment ref="G57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25 THN 00 BLN
RP 3,742,200</t>
        </r>
      </text>
    </comment>
    <comment ref="G58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26 THN 10 BLN
RP 3,860,100</t>
        </r>
      </text>
    </comment>
    <comment ref="G59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60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61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17 THN 10 BLN
RP 3,305,700</t>
        </r>
      </text>
    </comment>
    <comment ref="G62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63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64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13 THN 09 BLN
RP 3,106,900</t>
        </r>
      </text>
    </comment>
    <comment ref="G10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TMT 1-4-2022
19 THN 03 BLN
RP 3,074.700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G60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20 THN 11 BLN
RP 3.517.200</t>
        </r>
      </text>
    </comment>
    <comment ref="G61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25 THN 00 BLN
RP 3,742,200</t>
        </r>
      </text>
    </comment>
    <comment ref="G62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26 THN 10 BLN
RP 3,860,100</t>
        </r>
      </text>
    </comment>
    <comment ref="G63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64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28 THN 04 BLN
RP 3,981,600</t>
        </r>
      </text>
    </comment>
    <comment ref="G65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17 THN 10 BLN
RP 3,305,700</t>
        </r>
      </text>
    </comment>
    <comment ref="G66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67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15 THN 11 BLN
RP 3,204,700</t>
        </r>
      </text>
    </comment>
    <comment ref="G68" authorId="0">
      <text>
        <r>
          <rPr>
            <b/>
            <sz val="9"/>
            <rFont val="Tahoma"/>
            <family val="2"/>
          </rPr>
          <t xml:space="preserve">User:
</t>
        </r>
        <r>
          <rPr>
            <sz val="9"/>
            <rFont val="Tahoma"/>
            <family val="2"/>
          </rPr>
          <t>TMT 1-4-2022
13 THN 09 BLN
RP 3,106,900</t>
        </r>
      </text>
    </comment>
    <comment ref="G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TMT 1-4-2022
19 THN 03 BLN
RP 3,074.700</t>
        </r>
      </text>
    </comment>
  </commentList>
</comments>
</file>

<file path=xl/sharedStrings.xml><?xml version="1.0" encoding="utf-8"?>
<sst xmlns="http://schemas.openxmlformats.org/spreadsheetml/2006/main" count="3048" uniqueCount="426">
  <si>
    <t>PEMERINTAH KABUPATEN KARANGASEM</t>
  </si>
  <si>
    <t>Laporan Apel</t>
  </si>
  <si>
    <t>Hari / tanggal</t>
  </si>
  <si>
    <t>JUMLAH</t>
  </si>
  <si>
    <t>PERINCIAN</t>
  </si>
  <si>
    <t>KETERANGAN TIDAK HADIR</t>
  </si>
  <si>
    <t>PEGAWAI</t>
  </si>
  <si>
    <t>HADIR</t>
  </si>
  <si>
    <t>TIDAK HADIR</t>
  </si>
  <si>
    <t>D</t>
  </si>
  <si>
    <t>C</t>
  </si>
  <si>
    <t>S</t>
  </si>
  <si>
    <t>I</t>
  </si>
  <si>
    <t>TK</t>
  </si>
  <si>
    <t>NO</t>
  </si>
  <si>
    <t>N A M A</t>
  </si>
  <si>
    <t>TANDA TANGAN</t>
  </si>
  <si>
    <t>Dewa Made Geria</t>
  </si>
  <si>
    <t>I Nyoman Merta</t>
  </si>
  <si>
    <t>I Ketut Sandi</t>
  </si>
  <si>
    <t>I Nengah Suwata Manuaba</t>
  </si>
  <si>
    <t>I Made Surata</t>
  </si>
  <si>
    <t>I Gede Wana</t>
  </si>
  <si>
    <t>I Wayan Sudiarta</t>
  </si>
  <si>
    <t>I Wayan Sudiana</t>
  </si>
  <si>
    <t>I Komang Sudiana</t>
  </si>
  <si>
    <t>Keterangan :</t>
  </si>
  <si>
    <t>= Dinas</t>
  </si>
  <si>
    <t>= Cuti</t>
  </si>
  <si>
    <t>Kabupaten Karangasem,</t>
  </si>
  <si>
    <t>= Sakit</t>
  </si>
  <si>
    <t>= Ijin</t>
  </si>
  <si>
    <t>= Tanpa Keterangan</t>
  </si>
  <si>
    <t>:</t>
  </si>
  <si>
    <t>BULAN</t>
  </si>
  <si>
    <t>19651231 198602 1 062</t>
  </si>
  <si>
    <t>19690316 200604 1 008</t>
  </si>
  <si>
    <t>19661230 200604 1 014</t>
  </si>
  <si>
    <t>19691212 200604 1 019</t>
  </si>
  <si>
    <t>19710524 200701 1 010</t>
  </si>
  <si>
    <t>19690709 200604 1 017</t>
  </si>
  <si>
    <t>19690405 200604 1 012</t>
  </si>
  <si>
    <t>19651216 200604 1 002</t>
  </si>
  <si>
    <t>19740721 200901 1 005</t>
  </si>
  <si>
    <t>19670620 200801 1 007</t>
  </si>
  <si>
    <t>19820222 200801 1 008</t>
  </si>
  <si>
    <t>19770610 200801 1 023</t>
  </si>
  <si>
    <t>19680718 200701 1 032</t>
  </si>
  <si>
    <t>19760522 200701 1 012</t>
  </si>
  <si>
    <t>19641231 200701 1 584</t>
  </si>
  <si>
    <t>19640818 200701 1 028</t>
  </si>
  <si>
    <t>19780511 200801 2 026</t>
  </si>
  <si>
    <t>19811108 200801 2 021</t>
  </si>
  <si>
    <t>19831111 200801 2 012</t>
  </si>
  <si>
    <t>19751226 200701 1 015</t>
  </si>
  <si>
    <t>19700916 200801 1 010</t>
  </si>
  <si>
    <t>Kepala Satuan Polisi Pamong Praja</t>
  </si>
  <si>
    <t>Pagi</t>
  </si>
  <si>
    <t>Sore</t>
  </si>
  <si>
    <t>ISNTANSI</t>
  </si>
  <si>
    <t>Pangkat/Golongan</t>
  </si>
  <si>
    <t>Penata Muda / III/a</t>
  </si>
  <si>
    <t>TANGGAL</t>
  </si>
  <si>
    <t>PANGKAT/GOLONGAN</t>
  </si>
  <si>
    <t>DAFTAR HADIR APEL KERJA PAGI/SORE</t>
  </si>
  <si>
    <t xml:space="preserve">INSTANSI </t>
  </si>
  <si>
    <t>MINGGU</t>
  </si>
  <si>
    <t>Format 2</t>
  </si>
  <si>
    <t>Format 1</t>
  </si>
  <si>
    <t>N I P</t>
  </si>
  <si>
    <t>I Nengah Ruta</t>
  </si>
  <si>
    <t>19660818 199202 1 002</t>
  </si>
  <si>
    <t>Putu Ayu Sulastri, SE</t>
  </si>
  <si>
    <t>19770422 200701 2 019</t>
  </si>
  <si>
    <t xml:space="preserve">PAGI, SORE </t>
  </si>
  <si>
    <t>I Gede Rama Aditya</t>
  </si>
  <si>
    <t>19850129 200901 1 006</t>
  </si>
  <si>
    <t xml:space="preserve"> </t>
  </si>
  <si>
    <t>Ni Made Suci, SE.</t>
  </si>
  <si>
    <t>Ket.</t>
  </si>
  <si>
    <t>I Ketut Sara</t>
  </si>
  <si>
    <t>19641013 200604 1 005</t>
  </si>
  <si>
    <t>19650421 200604 1 007</t>
  </si>
  <si>
    <t>I Wayan Sukarma</t>
  </si>
  <si>
    <t>19670708 200604 1 017</t>
  </si>
  <si>
    <t>I Ketut Sudiarsa</t>
  </si>
  <si>
    <t>19671113 200604 1 008</t>
  </si>
  <si>
    <t>19680222 200604 1 007</t>
  </si>
  <si>
    <t>I Made Wage</t>
  </si>
  <si>
    <t>19680804 200604 1 017</t>
  </si>
  <si>
    <t>I Ketut Mudra</t>
  </si>
  <si>
    <t>19700311 200701 1 032</t>
  </si>
  <si>
    <t>I Made Puja</t>
  </si>
  <si>
    <t>19700501 200701 1 040</t>
  </si>
  <si>
    <t>19700814 200701 1 038</t>
  </si>
  <si>
    <t>I Gede Sueca</t>
  </si>
  <si>
    <t>19710109 200701 1 020</t>
  </si>
  <si>
    <t>I Nengah Oka Windyani</t>
  </si>
  <si>
    <t>19710206 200701 1 033</t>
  </si>
  <si>
    <t>I Gusti Gede Sanjaya Pirawana</t>
  </si>
  <si>
    <t>19710424 200701 1 019</t>
  </si>
  <si>
    <t>19710519 200701 1 018</t>
  </si>
  <si>
    <t>19710618 200701 1 019</t>
  </si>
  <si>
    <t>I Wayan Sulatra</t>
  </si>
  <si>
    <t>19710620 200701 1 021</t>
  </si>
  <si>
    <t>I Wayan Yasa</t>
  </si>
  <si>
    <t>19711128 200701 1 018</t>
  </si>
  <si>
    <t>I Nengah Sudana</t>
  </si>
  <si>
    <t>19721231 200701 1 295</t>
  </si>
  <si>
    <t>19730223 200701 1 019</t>
  </si>
  <si>
    <t>I Gede Putu Ardana</t>
  </si>
  <si>
    <t>19741124 200701 1 017</t>
  </si>
  <si>
    <t>19750101 200701 1 065</t>
  </si>
  <si>
    <t>19750720 200701 1 024</t>
  </si>
  <si>
    <t>Ida Bagus Ketut Oka</t>
  </si>
  <si>
    <t>19680309 200701 1 034</t>
  </si>
  <si>
    <t>I Made Sukarta</t>
  </si>
  <si>
    <t>19661230 200801 1 008</t>
  </si>
  <si>
    <t>I Ketut Lulut</t>
  </si>
  <si>
    <t>19670414 200801 1 014</t>
  </si>
  <si>
    <t>I Ketut Sumadi</t>
  </si>
  <si>
    <t>19690310 200801 1 020</t>
  </si>
  <si>
    <t>I Wayan Natih</t>
  </si>
  <si>
    <t>19700507 200801 1 016</t>
  </si>
  <si>
    <t>I Wayan Sumerta</t>
  </si>
  <si>
    <t>19701120 200801 1 012</t>
  </si>
  <si>
    <t>I Nyoman Tantra</t>
  </si>
  <si>
    <t>19701206 200801 1 016</t>
  </si>
  <si>
    <t>I Made Suarjana</t>
  </si>
  <si>
    <t>19720609 200801 1 013</t>
  </si>
  <si>
    <t>I Gusti Putu Ngurah Ariana</t>
  </si>
  <si>
    <t>19730817 200801 1 015</t>
  </si>
  <si>
    <t>I Ketut Wisnana</t>
  </si>
  <si>
    <t>19740721 200801 1 007</t>
  </si>
  <si>
    <t>I Made Suwela</t>
  </si>
  <si>
    <t>19750722 200801 1 014</t>
  </si>
  <si>
    <t>I Nyoman Yasa Gunantara</t>
  </si>
  <si>
    <t>19770101 200801 1 028</t>
  </si>
  <si>
    <t>I Komang Sudarma</t>
  </si>
  <si>
    <t>19771230 200801 1 023</t>
  </si>
  <si>
    <t>19780501 200801 1 017</t>
  </si>
  <si>
    <t>I Nyoman Wardana</t>
  </si>
  <si>
    <t>19780506 200801 1 019</t>
  </si>
  <si>
    <t>I Nyoman Maleana</t>
  </si>
  <si>
    <t>19780524 200801 1 016</t>
  </si>
  <si>
    <t>I Wayan Sudita</t>
  </si>
  <si>
    <t>19790503 200801 1 020</t>
  </si>
  <si>
    <t>I Ketut Suardana</t>
  </si>
  <si>
    <t>19791023 200801 1 008</t>
  </si>
  <si>
    <t>I Gede Ardana</t>
  </si>
  <si>
    <t>19800114 200801 1 015</t>
  </si>
  <si>
    <t>I Gede Mudrayasa</t>
  </si>
  <si>
    <t>19800131 200801 1 008</t>
  </si>
  <si>
    <t>I Made Juliada</t>
  </si>
  <si>
    <t>19800717 200801 1 013</t>
  </si>
  <si>
    <t>I Made Suartika</t>
  </si>
  <si>
    <t>19801008 200801 1 011</t>
  </si>
  <si>
    <t>I Made Sukiantara</t>
  </si>
  <si>
    <t>19810402 200801 1 022</t>
  </si>
  <si>
    <t>19811118 200801 1 009</t>
  </si>
  <si>
    <t>I Gusti Bagus Eka Putra</t>
  </si>
  <si>
    <t>19800123 200801 1 008</t>
  </si>
  <si>
    <t>19800930 200901 1 007</t>
  </si>
  <si>
    <t>I Ketut Bakti</t>
  </si>
  <si>
    <t>19701005 200701 1 060</t>
  </si>
  <si>
    <t>I Made Darsana</t>
  </si>
  <si>
    <t>19780505 200901 1 015</t>
  </si>
  <si>
    <t>I Made Surata, SH.</t>
  </si>
  <si>
    <t>Pembina Utama Muda / IV/c</t>
  </si>
  <si>
    <t>Pembina Utama Muda</t>
  </si>
  <si>
    <t>I Gusti Made Sudiana, S.Sos.</t>
  </si>
  <si>
    <t>SATUAN POLISI PAMONG PRAJA</t>
  </si>
  <si>
    <t>I Nengah Simpen, SH</t>
  </si>
  <si>
    <t>19641225 198803 1 011</t>
  </si>
  <si>
    <t>I Gede Arianta Pariatna, SE</t>
  </si>
  <si>
    <t>19710406 200701 1 034</t>
  </si>
  <si>
    <t>Pembina / IV/a</t>
  </si>
  <si>
    <t xml:space="preserve">Penata Muda Tk.I / III/b </t>
  </si>
  <si>
    <t>I Made Suartawa</t>
  </si>
  <si>
    <t>19780510 200801 1 022</t>
  </si>
  <si>
    <t>19691030 200604 1 007</t>
  </si>
  <si>
    <t>: SATUAN POLISI PAMONG PRAJA KAB. KARANGASEM</t>
  </si>
  <si>
    <t>19660207 198602 1 003</t>
  </si>
  <si>
    <t xml:space="preserve"> SATUAN POLISI PAMONG PRAJA</t>
  </si>
  <si>
    <t>I Ketut Rijek</t>
  </si>
  <si>
    <t>19750615 200701 1 041</t>
  </si>
  <si>
    <t>I Made Merta</t>
  </si>
  <si>
    <t>19651231 198510 1 006</t>
  </si>
  <si>
    <t>I Wayan Surana, SE</t>
  </si>
  <si>
    <t>I Ketut Siki, SH</t>
  </si>
  <si>
    <t>I Gede Suputra, SH</t>
  </si>
  <si>
    <t>I Nengah Madeana, SH</t>
  </si>
  <si>
    <t>Ida Bagus Putu Sogata, SH</t>
  </si>
  <si>
    <t>I Gusti Ngurah Agung Atmaja, SE</t>
  </si>
  <si>
    <t>I Made Ngurah Subrata, SH</t>
  </si>
  <si>
    <t>Ni Made Sudiasih, SE</t>
  </si>
  <si>
    <t>I Wayan Eka Putra, SE</t>
  </si>
  <si>
    <t>I Gede Pasek Bendesa, SE</t>
  </si>
  <si>
    <t>Ni Ketut Ariani Swastini, SE</t>
  </si>
  <si>
    <t>I Gede Oka Arnawa, SE</t>
  </si>
  <si>
    <t>I Wayan Siki, SE</t>
  </si>
  <si>
    <t>Juru / I/c</t>
  </si>
  <si>
    <t>19790114 200801 1 015</t>
  </si>
  <si>
    <t>I Komang Budiasa</t>
  </si>
  <si>
    <t>19700717 200801 1 021</t>
  </si>
  <si>
    <t>I Ketut Astawa, SE</t>
  </si>
  <si>
    <t>19800425 200901 1 008</t>
  </si>
  <si>
    <t xml:space="preserve">KET. </t>
  </si>
  <si>
    <t>Email : satuanpolisipamongpraja50@gmail.com</t>
  </si>
  <si>
    <t>I Gede Budiasa, SE.</t>
  </si>
  <si>
    <t>Pembina Tk. I / IV/b</t>
  </si>
  <si>
    <t>Penata / III/c</t>
  </si>
  <si>
    <t>I Made Aditya Sugiharta, S.IP.,MAP</t>
  </si>
  <si>
    <t>19881028 200701 1 001</t>
  </si>
  <si>
    <t>I Komang Putu Singarsa, SH</t>
  </si>
  <si>
    <t>Juru Muda</t>
  </si>
  <si>
    <t>Juru</t>
  </si>
  <si>
    <t>Nama Pangkat</t>
  </si>
  <si>
    <t>GOLONGAN I (Juru)</t>
  </si>
  <si>
    <t>GOLONGAN III (Penata)</t>
  </si>
  <si>
    <t>Pengatur Muda</t>
  </si>
  <si>
    <t>Pengatur</t>
  </si>
  <si>
    <t>Penata Muda</t>
  </si>
  <si>
    <t>Penata</t>
  </si>
  <si>
    <t>GOLONGAN IV (Pembina)</t>
  </si>
  <si>
    <t>Pembina</t>
  </si>
  <si>
    <t>Pembina Utama Madya</t>
  </si>
  <si>
    <t>Pembina Utama</t>
  </si>
  <si>
    <t>Golongan</t>
  </si>
  <si>
    <t>a</t>
  </si>
  <si>
    <t>b</t>
  </si>
  <si>
    <t>c</t>
  </si>
  <si>
    <t>d</t>
  </si>
  <si>
    <t>II</t>
  </si>
  <si>
    <t>III</t>
  </si>
  <si>
    <t>IV</t>
  </si>
  <si>
    <t xml:space="preserve">GABUNGAN </t>
  </si>
  <si>
    <t>Pengatur / II/c</t>
  </si>
  <si>
    <t>Pembina Tk. I</t>
  </si>
  <si>
    <t>Juru Muda Tk.I</t>
  </si>
  <si>
    <t>Juru Tk.I</t>
  </si>
  <si>
    <t>Pengatur Muda Tk.I</t>
  </si>
  <si>
    <t>Pengatur Tk.I</t>
  </si>
  <si>
    <t>Penata Tk.I / III/d</t>
  </si>
  <si>
    <t>Penata Tk.I</t>
  </si>
  <si>
    <t>Penata Muda Tk.I</t>
  </si>
  <si>
    <t>e</t>
  </si>
  <si>
    <t>Juru Tk.I / I/d</t>
  </si>
  <si>
    <t>Pengatur Tk.I / II/d</t>
  </si>
  <si>
    <t>Pengatur Muda Tk.I / II/b</t>
  </si>
  <si>
    <t>Juru Muda / I/a</t>
  </si>
  <si>
    <t>Juru Muda Tk.I / I/b</t>
  </si>
  <si>
    <t>Pengatur Muda / II/a</t>
  </si>
  <si>
    <t>Pembina Utama Madya / IV/d</t>
  </si>
  <si>
    <t>Pembina Utama / IV/e</t>
  </si>
  <si>
    <t>JUMLAH PNS</t>
  </si>
  <si>
    <r>
      <t xml:space="preserve">JUMLAH </t>
    </r>
    <r>
      <rPr>
        <b/>
        <sz val="9"/>
        <rFont val="Arial"/>
        <family val="2"/>
      </rPr>
      <t>PER</t>
    </r>
    <r>
      <rPr>
        <sz val="9"/>
        <rFont val="Arial"/>
        <family val="2"/>
      </rPr>
      <t xml:space="preserve"> PANGKAT/GOLONGAN</t>
    </r>
  </si>
  <si>
    <r>
      <t xml:space="preserve">JUMLAH PNS </t>
    </r>
    <r>
      <rPr>
        <b/>
        <u val="single"/>
        <sz val="18"/>
        <rFont val="Arial"/>
        <family val="2"/>
      </rPr>
      <t>PER</t>
    </r>
    <r>
      <rPr>
        <sz val="18"/>
        <rFont val="Arial"/>
        <family val="2"/>
      </rPr>
      <t xml:space="preserve"> PANGKAT/GOLONGAN</t>
    </r>
  </si>
  <si>
    <t xml:space="preserve">       </t>
  </si>
  <si>
    <t>GOLONGAN II (Penata)</t>
  </si>
  <si>
    <t>I Komang Kawi, SE</t>
  </si>
  <si>
    <t>I Gusti Bagus Putra Sudewa, SH</t>
  </si>
  <si>
    <t>19671231 199803 1 071</t>
  </si>
  <si>
    <t>I Ketut Arta Sedana, AP., MAP</t>
  </si>
  <si>
    <t>19730603 199311 1 001</t>
  </si>
  <si>
    <t>NIP. 19730603 199311 1 001</t>
  </si>
  <si>
    <t>19771128 200701 2 023</t>
  </si>
  <si>
    <t>I Nengah Sudana Wiryawan, SE.,MAP</t>
  </si>
  <si>
    <t>19720916 200701 1 015</t>
  </si>
  <si>
    <t>I Gusti Ayu Agung Kusmala Dewi, SE</t>
  </si>
  <si>
    <t>Gusti Ayu Putu Sarini, SH</t>
  </si>
  <si>
    <t>19641231 198809 2 011</t>
  </si>
  <si>
    <t>TB</t>
  </si>
  <si>
    <t>PAGI</t>
  </si>
  <si>
    <t>SORE</t>
  </si>
  <si>
    <t>= Tugas Belajar</t>
  </si>
  <si>
    <t>p) m) ri nÓ ;¾ k  vUp  et n/   kr \ s) m/</t>
  </si>
  <si>
    <t>s tu w n/   ePÿ lø si   p eM*ÿ¾ pÉ j</t>
  </si>
  <si>
    <r>
      <t xml:space="preserve">j l n/  </t>
    </r>
    <r>
      <rPr>
        <sz val="9"/>
        <rFont val="Bali Jelih Std"/>
        <family val="2"/>
      </rPr>
      <t>hu nÓ¡*¾  ´U   r p tø</t>
    </r>
    <r>
      <rPr>
        <b/>
        <sz val="9"/>
        <rFont val="Bali Jelih Std"/>
        <family val="2"/>
      </rPr>
      <t>, Á mÞ pu r    ,et el ePÿ n/  ,(0363),23283, p k×i mi  lø, (0363),4301281,</t>
    </r>
  </si>
  <si>
    <t>Jalan Untung Surapati, Amlapura, Telp :(0363) 23283 Fax : ( 0363) 4301281</t>
  </si>
  <si>
    <t>I Nengah Selamet, SH</t>
  </si>
  <si>
    <t>I Wayan Sara, SH</t>
  </si>
  <si>
    <t xml:space="preserve">DAFTAR HADIR APEL </t>
  </si>
  <si>
    <t>PERINGATAN HARI UALANG TAHUN KOTA AMLAPURA YANG KE - 382</t>
  </si>
  <si>
    <t>HARI</t>
  </si>
  <si>
    <t>: 22 JUNI 2022</t>
  </si>
  <si>
    <t>: RABU</t>
  </si>
  <si>
    <t>Amlapura, 22 Juni 2022</t>
  </si>
  <si>
    <t>197306031993111001</t>
  </si>
  <si>
    <t>196712311998031071</t>
  </si>
  <si>
    <t>196412311988092011</t>
  </si>
  <si>
    <t>196602071986021003</t>
  </si>
  <si>
    <t>198810282007011001</t>
  </si>
  <si>
    <t>196910302006041007</t>
  </si>
  <si>
    <t>196412251988031011</t>
  </si>
  <si>
    <t>197209162007011015</t>
  </si>
  <si>
    <t>197704222007012019</t>
  </si>
  <si>
    <t>197711282007012023</t>
  </si>
  <si>
    <t>197104062007011034</t>
  </si>
  <si>
    <t>198004252009011008</t>
  </si>
  <si>
    <t>196706202008011007</t>
  </si>
  <si>
    <t>196608181992021002</t>
  </si>
  <si>
    <t>196512311986021062</t>
  </si>
  <si>
    <t>196512311985101006</t>
  </si>
  <si>
    <t>197805112008012026</t>
  </si>
  <si>
    <t>196512162006041002</t>
  </si>
  <si>
    <t>196802222006041007</t>
  </si>
  <si>
    <t>196904052006041012</t>
  </si>
  <si>
    <t>196807182007011032</t>
  </si>
  <si>
    <t>197105192007011018</t>
  </si>
  <si>
    <t>197106182007011019</t>
  </si>
  <si>
    <t>197501012007011065</t>
  </si>
  <si>
    <t>197507202007011024</t>
  </si>
  <si>
    <t>197009162008011010</t>
  </si>
  <si>
    <t>198111082008012021</t>
  </si>
  <si>
    <t>198111182008011009</t>
  </si>
  <si>
    <t>198202222008011008</t>
  </si>
  <si>
    <t>198311112008012012</t>
  </si>
  <si>
    <t>197706102008011023</t>
  </si>
  <si>
    <t>197407212009011005</t>
  </si>
  <si>
    <t>196711132006041008</t>
  </si>
  <si>
    <t>196912122006041019</t>
  </si>
  <si>
    <t>196707082006041017</t>
  </si>
  <si>
    <t>197105242007011010</t>
  </si>
  <si>
    <t>197106202007011021</t>
  </si>
  <si>
    <t>197302232007011019</t>
  </si>
  <si>
    <t>197411242007011017</t>
  </si>
  <si>
    <t>197605222007011012</t>
  </si>
  <si>
    <t>196903162006041008</t>
  </si>
  <si>
    <t>196504212006041007</t>
  </si>
  <si>
    <t>196907092006041017</t>
  </si>
  <si>
    <t>196410132006041005</t>
  </si>
  <si>
    <t>196808042006041017</t>
  </si>
  <si>
    <t>196612302006041014</t>
  </si>
  <si>
    <t>196408182007011028</t>
  </si>
  <si>
    <t>196412312007011584</t>
  </si>
  <si>
    <t>197003112007011032</t>
  </si>
  <si>
    <t>197005012007011040</t>
  </si>
  <si>
    <t>197008142007011038</t>
  </si>
  <si>
    <t>197101092007011020</t>
  </si>
  <si>
    <t>197102062007011033</t>
  </si>
  <si>
    <t>197104242007011019</t>
  </si>
  <si>
    <t>197111282007011018</t>
  </si>
  <si>
    <t>197212312007011295</t>
  </si>
  <si>
    <t>197512262007011015</t>
  </si>
  <si>
    <t>196803092007011034</t>
  </si>
  <si>
    <t>196612302008011008</t>
  </si>
  <si>
    <t>196704142008011014</t>
  </si>
  <si>
    <t>196903102008011020</t>
  </si>
  <si>
    <t>197005072008011016</t>
  </si>
  <si>
    <t>197011202008011012</t>
  </si>
  <si>
    <t>197012062008011016</t>
  </si>
  <si>
    <t>197206092008011013</t>
  </si>
  <si>
    <t>197308172008011015</t>
  </si>
  <si>
    <t>197407212008011007</t>
  </si>
  <si>
    <t>197507222008011014</t>
  </si>
  <si>
    <t>197007172008011021</t>
  </si>
  <si>
    <t>197701012008011028</t>
  </si>
  <si>
    <t>197712302008011023</t>
  </si>
  <si>
    <t>197805012008011017</t>
  </si>
  <si>
    <t>197805062008011019</t>
  </si>
  <si>
    <t>197805242008011016</t>
  </si>
  <si>
    <t>197901142008011015</t>
  </si>
  <si>
    <t>197905032008011020</t>
  </si>
  <si>
    <t>197910232008011008</t>
  </si>
  <si>
    <t>198001142008011015</t>
  </si>
  <si>
    <t>198001312008011008</t>
  </si>
  <si>
    <t>198007172008011013</t>
  </si>
  <si>
    <t>198010082008011011</t>
  </si>
  <si>
    <t>198104022008011022</t>
  </si>
  <si>
    <t>197805102008011022</t>
  </si>
  <si>
    <t>198009302009011007</t>
  </si>
  <si>
    <t>198501292009011006</t>
  </si>
  <si>
    <t>198001232008011008</t>
  </si>
  <si>
    <t>197010052007011060</t>
  </si>
  <si>
    <t>197506152007011041</t>
  </si>
  <si>
    <t>197805052009011015</t>
  </si>
  <si>
    <t>I Nyoman Sudiardana, S.Sos</t>
  </si>
  <si>
    <t>Kusworo, S.A.P</t>
  </si>
  <si>
    <t>I Komang Seloka Adiputra, S.Sos</t>
  </si>
  <si>
    <t>I Wayan Santika, SH</t>
  </si>
  <si>
    <t>I Kadek Suryawan, S.Sos</t>
  </si>
  <si>
    <t>: AGUSTUS</t>
  </si>
  <si>
    <t>Amlapura, 31 Agustus 2022</t>
  </si>
  <si>
    <t>: II</t>
  </si>
  <si>
    <t>IV/b</t>
  </si>
  <si>
    <t>S2</t>
  </si>
  <si>
    <t>S1</t>
  </si>
  <si>
    <t>IV/a</t>
  </si>
  <si>
    <t>III/d</t>
  </si>
  <si>
    <t>III/c</t>
  </si>
  <si>
    <t xml:space="preserve">III/b </t>
  </si>
  <si>
    <t>SMA</t>
  </si>
  <si>
    <t>III/a</t>
  </si>
  <si>
    <t>II/d</t>
  </si>
  <si>
    <t>II/b</t>
  </si>
  <si>
    <t xml:space="preserve"> I/d</t>
  </si>
  <si>
    <t>SMP</t>
  </si>
  <si>
    <t>SD</t>
  </si>
  <si>
    <t>=</t>
  </si>
  <si>
    <t>GOL</t>
  </si>
  <si>
    <t>PENDIDIKAN</t>
  </si>
  <si>
    <t xml:space="preserve">USIA </t>
  </si>
  <si>
    <t>Gol</t>
  </si>
  <si>
    <t>Pendidikan</t>
  </si>
  <si>
    <t>Usia</t>
  </si>
  <si>
    <t xml:space="preserve">SATUAN POLISI PAMONG PRAJA </t>
  </si>
  <si>
    <t xml:space="preserve">KABUPATEN KARANGASEM </t>
  </si>
  <si>
    <t xml:space="preserve">DATA PNS BERDASARKAN </t>
  </si>
  <si>
    <t>PANGKAT/GOLONGAN, PENDIDIKAN DAN USIA PADA</t>
  </si>
  <si>
    <t>KETERANGAN :</t>
  </si>
  <si>
    <t>Amlapura, 16 Agustus 2022</t>
  </si>
  <si>
    <t>TEMPAT</t>
  </si>
  <si>
    <t>ACARA</t>
  </si>
  <si>
    <t>24 Agustus 2022</t>
  </si>
  <si>
    <t>Rabu</t>
  </si>
  <si>
    <t>Penutupan Pameran Hari Kemerdekaan Republik Indonesia Ke-77 Tahun 2022</t>
  </si>
  <si>
    <t xml:space="preserve">Taman Budaya Chandra Bhuana </t>
  </si>
  <si>
    <t xml:space="preserve">DAFTAR HADIR </t>
  </si>
  <si>
    <t>sudah cetak</t>
  </si>
  <si>
    <t>belum kumpul berkas</t>
  </si>
  <si>
    <t>DAFTAR MODEL C</t>
  </si>
  <si>
    <t>V</t>
  </si>
  <si>
    <t>: OKTOBER</t>
  </si>
  <si>
    <t>Amlapura, 31 Oktober 2022</t>
  </si>
  <si>
    <t>: III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</si>
</sst>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  <numFmt numFmtId="166" formatCode="[$-421]dd\ mmmm\ yyyy"/>
    <numFmt numFmtId="167" formatCode="[$-F800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0&quot;0"/>
    <numFmt numFmtId="173" formatCode="0#############"/>
    <numFmt numFmtId="174" formatCode="#"/>
  </numFmts>
  <fonts count="73">
    <font>
      <sz val="10"/>
      <name val="Arial"/>
      <family val="0"/>
    </font>
    <font>
      <sz val="9"/>
      <name val="Arial"/>
      <family val="2"/>
    </font>
    <font>
      <sz val="9"/>
      <name val="Curlz MT"/>
      <family val="5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oudy Stout"/>
      <family val="1"/>
    </font>
    <font>
      <b/>
      <sz val="8"/>
      <name val="Arial"/>
      <family val="2"/>
    </font>
    <font>
      <b/>
      <sz val="9"/>
      <name val="Agency FB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Impact"/>
      <family val="2"/>
    </font>
    <font>
      <sz val="9"/>
      <name val="Arial Narrow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4"/>
      <name val="Bali Jelih Std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Bali Jelih Std"/>
      <family val="2"/>
    </font>
    <font>
      <b/>
      <sz val="9"/>
      <name val="Bali Jelih Std"/>
      <family val="2"/>
    </font>
    <font>
      <sz val="9"/>
      <name val="Bali Jelih Std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57" applyFont="1" applyFill="1">
      <alignment/>
      <protection/>
    </xf>
    <xf numFmtId="0" fontId="1" fillId="0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1" fillId="0" borderId="0" xfId="57" applyFont="1" applyFill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0" borderId="0" xfId="57" applyFont="1" applyFill="1" applyBorder="1" applyAlignment="1" quotePrefix="1">
      <alignment vertical="center"/>
      <protection/>
    </xf>
    <xf numFmtId="0" fontId="1" fillId="0" borderId="11" xfId="57" applyFont="1" applyFill="1" applyBorder="1">
      <alignment/>
      <protection/>
    </xf>
    <xf numFmtId="0" fontId="2" fillId="0" borderId="11" xfId="57" applyFont="1" applyFill="1" applyBorder="1" applyAlignment="1">
      <alignment vertical="center"/>
      <protection/>
    </xf>
    <xf numFmtId="0" fontId="1" fillId="0" borderId="12" xfId="57" applyFont="1" applyFill="1" applyBorder="1">
      <alignment/>
      <protection/>
    </xf>
    <xf numFmtId="0" fontId="1" fillId="0" borderId="10" xfId="57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5" fillId="0" borderId="0" xfId="57" applyFont="1" applyFill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1" fillId="0" borderId="0" xfId="57" applyFont="1" applyFill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" fillId="0" borderId="30" xfId="57" applyFont="1" applyFill="1" applyBorder="1" applyAlignment="1">
      <alignment horizontal="left" vertical="center"/>
      <protection/>
    </xf>
    <xf numFmtId="0" fontId="1" fillId="0" borderId="31" xfId="57" applyFont="1" applyFill="1" applyBorder="1" applyAlignment="1">
      <alignment horizontal="left" vertical="center"/>
      <protection/>
    </xf>
    <xf numFmtId="0" fontId="1" fillId="0" borderId="32" xfId="57" applyFont="1" applyFill="1" applyBorder="1" applyAlignment="1">
      <alignment vertical="center"/>
      <protection/>
    </xf>
    <xf numFmtId="0" fontId="1" fillId="0" borderId="30" xfId="57" applyFont="1" applyFill="1" applyBorder="1" applyAlignment="1">
      <alignment vertical="center"/>
      <protection/>
    </xf>
    <xf numFmtId="0" fontId="1" fillId="0" borderId="31" xfId="57" applyFont="1" applyFill="1" applyBorder="1" applyAlignment="1">
      <alignment vertical="center"/>
      <protection/>
    </xf>
    <xf numFmtId="0" fontId="1" fillId="0" borderId="32" xfId="57" applyFont="1" applyFill="1" applyBorder="1" applyAlignment="1">
      <alignment horizontal="left" vertical="center"/>
      <protection/>
    </xf>
    <xf numFmtId="0" fontId="1" fillId="0" borderId="26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47" fillId="0" borderId="0" xfId="4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47" fillId="0" borderId="26" xfId="41" applyFont="1" applyFill="1" applyBorder="1" applyAlignment="1">
      <alignment vertical="center"/>
    </xf>
    <xf numFmtId="0" fontId="1" fillId="0" borderId="0" xfId="57" applyFont="1" applyFill="1" applyAlignment="1" quotePrefix="1">
      <alignment vertical="center"/>
      <protection/>
    </xf>
    <xf numFmtId="0" fontId="1" fillId="34" borderId="27" xfId="0" applyFont="1" applyFill="1" applyBorder="1" applyAlignment="1">
      <alignment vertical="center"/>
    </xf>
    <xf numFmtId="0" fontId="3" fillId="0" borderId="13" xfId="57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70" fillId="0" borderId="10" xfId="57" applyFont="1" applyFill="1" applyBorder="1" applyAlignment="1">
      <alignment horizontal="center" vertical="center"/>
      <protection/>
    </xf>
    <xf numFmtId="0" fontId="47" fillId="0" borderId="24" xfId="41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7" fillId="0" borderId="0" xfId="57" applyFont="1" applyFill="1" applyBorder="1" applyAlignment="1">
      <alignment horizontal="center"/>
      <protection/>
    </xf>
    <xf numFmtId="0" fontId="3" fillId="0" borderId="34" xfId="57" applyFont="1" applyFill="1" applyBorder="1" applyAlignment="1">
      <alignment horizontal="center" vertical="center"/>
      <protection/>
    </xf>
    <xf numFmtId="0" fontId="3" fillId="0" borderId="35" xfId="57" applyFont="1" applyFill="1" applyBorder="1" applyAlignment="1">
      <alignment horizontal="center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15" fillId="0" borderId="0" xfId="57" applyFont="1" applyFill="1" applyAlignment="1">
      <alignment horizontal="center" vertical="center"/>
      <protection/>
    </xf>
    <xf numFmtId="0" fontId="1" fillId="0" borderId="10" xfId="57" applyFont="1" applyFill="1" applyBorder="1" applyAlignment="1">
      <alignment vertical="center"/>
      <protection/>
    </xf>
    <xf numFmtId="0" fontId="1" fillId="34" borderId="10" xfId="57" applyFont="1" applyFill="1" applyBorder="1" applyAlignment="1">
      <alignment vertical="center"/>
      <protection/>
    </xf>
    <xf numFmtId="0" fontId="1" fillId="0" borderId="32" xfId="57" applyFont="1" applyFill="1" applyBorder="1" applyAlignment="1">
      <alignment vertical="center"/>
      <protection/>
    </xf>
    <xf numFmtId="0" fontId="1" fillId="0" borderId="30" xfId="57" applyFont="1" applyFill="1" applyBorder="1" applyAlignment="1">
      <alignment vertical="center"/>
      <protection/>
    </xf>
    <xf numFmtId="0" fontId="1" fillId="0" borderId="31" xfId="57" applyFont="1" applyFill="1" applyBorder="1" applyAlignment="1">
      <alignment vertical="center"/>
      <protection/>
    </xf>
    <xf numFmtId="0" fontId="4" fillId="0" borderId="0" xfId="53" applyFill="1" applyAlignment="1" applyProtection="1">
      <alignment horizont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right" vertical="center"/>
      <protection/>
    </xf>
    <xf numFmtId="167" fontId="1" fillId="0" borderId="0" xfId="57" applyNumberFormat="1" applyFont="1" applyFill="1" applyBorder="1" applyAlignment="1" quotePrefix="1">
      <alignment horizontal="left"/>
      <protection/>
    </xf>
    <xf numFmtId="167" fontId="1" fillId="0" borderId="0" xfId="57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57" applyFont="1" applyFill="1" applyAlignment="1">
      <alignment horizont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71" fillId="0" borderId="32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72" fillId="0" borderId="32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top"/>
    </xf>
    <xf numFmtId="0" fontId="71" fillId="0" borderId="31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center" vertical="top"/>
    </xf>
    <xf numFmtId="0" fontId="71" fillId="0" borderId="10" xfId="0" applyFont="1" applyFill="1" applyBorder="1" applyAlignment="1">
      <alignment horizontal="left" vertical="top"/>
    </xf>
    <xf numFmtId="174" fontId="1" fillId="0" borderId="32" xfId="57" applyNumberFormat="1" applyFont="1" applyFill="1" applyBorder="1" applyAlignment="1">
      <alignment horizontal="center" vertical="center"/>
      <protection/>
    </xf>
    <xf numFmtId="174" fontId="1" fillId="0" borderId="31" xfId="57" applyNumberFormat="1" applyFont="1" applyFill="1" applyBorder="1" applyAlignment="1">
      <alignment horizontal="center" vertical="center"/>
      <protection/>
    </xf>
    <xf numFmtId="0" fontId="72" fillId="0" borderId="32" xfId="0" applyFont="1" applyFill="1" applyBorder="1" applyAlignment="1">
      <alignment horizontal="center" vertical="top"/>
    </xf>
    <xf numFmtId="0" fontId="72" fillId="0" borderId="30" xfId="0" applyFont="1" applyFill="1" applyBorder="1" applyAlignment="1">
      <alignment horizontal="center" vertical="top"/>
    </xf>
    <xf numFmtId="0" fontId="72" fillId="0" borderId="31" xfId="0" applyFont="1" applyFill="1" applyBorder="1" applyAlignment="1">
      <alignment horizontal="center" vertical="top"/>
    </xf>
    <xf numFmtId="0" fontId="1" fillId="0" borderId="32" xfId="57" applyFont="1" applyFill="1" applyBorder="1" applyAlignment="1">
      <alignment horizontal="center" vertical="center"/>
      <protection/>
    </xf>
    <xf numFmtId="0" fontId="1" fillId="0" borderId="30" xfId="57" applyFont="1" applyFill="1" applyBorder="1" applyAlignment="1">
      <alignment horizontal="center" vertical="center"/>
      <protection/>
    </xf>
    <xf numFmtId="0" fontId="1" fillId="0" borderId="31" xfId="57" applyFont="1" applyFill="1" applyBorder="1" applyAlignment="1">
      <alignment horizontal="center" vertical="center"/>
      <protection/>
    </xf>
    <xf numFmtId="0" fontId="3" fillId="0" borderId="32" xfId="57" applyFont="1" applyFill="1" applyBorder="1" applyAlignment="1">
      <alignment horizontal="center" vertical="center"/>
      <protection/>
    </xf>
    <xf numFmtId="0" fontId="3" fillId="0" borderId="30" xfId="57" applyFont="1" applyFill="1" applyBorder="1" applyAlignment="1">
      <alignment horizontal="center" vertical="center"/>
      <protection/>
    </xf>
    <xf numFmtId="0" fontId="3" fillId="0" borderId="31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0" borderId="13" xfId="57" applyFont="1" applyFill="1" applyBorder="1" applyAlignment="1">
      <alignment horizontal="center" vertical="center"/>
      <protection/>
    </xf>
    <xf numFmtId="0" fontId="3" fillId="0" borderId="36" xfId="57" applyFont="1" applyFill="1" applyBorder="1" applyAlignment="1">
      <alignment horizontal="center" vertical="center"/>
      <protection/>
    </xf>
    <xf numFmtId="0" fontId="3" fillId="0" borderId="37" xfId="57" applyFont="1" applyFill="1" applyBorder="1" applyAlignment="1">
      <alignment horizontal="center" vertical="center"/>
      <protection/>
    </xf>
    <xf numFmtId="0" fontId="3" fillId="0" borderId="3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39" xfId="57" applyFont="1" applyFill="1" applyBorder="1" applyAlignment="1">
      <alignment horizontal="center" vertical="center"/>
      <protection/>
    </xf>
    <xf numFmtId="0" fontId="3" fillId="0" borderId="40" xfId="57" applyFont="1" applyFill="1" applyBorder="1" applyAlignment="1">
      <alignment horizontal="center" vertical="center"/>
      <protection/>
    </xf>
    <xf numFmtId="0" fontId="3" fillId="0" borderId="41" xfId="57" applyFont="1" applyFill="1" applyBorder="1" applyAlignment="1">
      <alignment horizontal="center" vertical="center"/>
      <protection/>
    </xf>
    <xf numFmtId="0" fontId="3" fillId="0" borderId="42" xfId="57" applyFont="1" applyFill="1" applyBorder="1" applyAlignment="1">
      <alignment horizontal="center" vertical="center"/>
      <protection/>
    </xf>
    <xf numFmtId="0" fontId="1" fillId="35" borderId="10" xfId="57" applyFont="1" applyFill="1" applyBorder="1" applyAlignment="1">
      <alignment vertical="center"/>
      <protection/>
    </xf>
    <xf numFmtId="0" fontId="1" fillId="0" borderId="32" xfId="57" applyFont="1" applyFill="1" applyBorder="1" applyAlignment="1">
      <alignment horizontal="center" vertical="center" wrapText="1"/>
      <protection/>
    </xf>
    <xf numFmtId="0" fontId="1" fillId="0" borderId="31" xfId="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</xdr:col>
      <xdr:colOff>609600</xdr:colOff>
      <xdr:row>4</xdr:row>
      <xdr:rowOff>9525</xdr:rowOff>
    </xdr:to>
    <xdr:pic>
      <xdr:nvPicPr>
        <xdr:cNvPr id="1" name="Picture 1" descr="Karanga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</xdr:col>
      <xdr:colOff>609600</xdr:colOff>
      <xdr:row>4</xdr:row>
      <xdr:rowOff>9525</xdr:rowOff>
    </xdr:to>
    <xdr:pic>
      <xdr:nvPicPr>
        <xdr:cNvPr id="1" name="Picture 1" descr="Karanga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</xdr:col>
      <xdr:colOff>609600</xdr:colOff>
      <xdr:row>4</xdr:row>
      <xdr:rowOff>9525</xdr:rowOff>
    </xdr:to>
    <xdr:pic>
      <xdr:nvPicPr>
        <xdr:cNvPr id="1" name="Picture 1" descr="Karanga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</xdr:col>
      <xdr:colOff>609600</xdr:colOff>
      <xdr:row>4</xdr:row>
      <xdr:rowOff>9525</xdr:rowOff>
    </xdr:to>
    <xdr:pic>
      <xdr:nvPicPr>
        <xdr:cNvPr id="1" name="Picture 1" descr="Karangas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tuanpolisipamongpraja50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tuanpolisipamongpraja50@gmail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tuanpolisipamongpraja50@gmail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tuanpolisipamongpraja50@gmail.com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view="pageBreakPreview" zoomScale="115" zoomScaleNormal="115" zoomScaleSheetLayoutView="115" zoomScalePageLayoutView="0" workbookViewId="0" topLeftCell="A17">
      <selection activeCell="H88" sqref="H88"/>
    </sheetView>
  </sheetViews>
  <sheetFormatPr defaultColWidth="9.140625" defaultRowHeight="12.75"/>
  <cols>
    <col min="1" max="1" width="6.140625" style="1" customWidth="1"/>
    <col min="2" max="2" width="15.7109375" style="2" customWidth="1"/>
    <col min="3" max="3" width="2.00390625" style="2" bestFit="1" customWidth="1"/>
    <col min="4" max="4" width="13.140625" style="2" customWidth="1"/>
    <col min="5" max="5" width="10.28125" style="1" customWidth="1"/>
    <col min="6" max="6" width="10.7109375" style="1" customWidth="1"/>
    <col min="7" max="7" width="7.8515625" style="1" customWidth="1"/>
    <col min="8" max="8" width="7.8515625" style="2" customWidth="1"/>
    <col min="9" max="9" width="7.00390625" style="2" customWidth="1"/>
    <col min="10" max="11" width="13.57421875" style="2" customWidth="1"/>
    <col min="12" max="16384" width="9.140625" style="1" customWidth="1"/>
  </cols>
  <sheetData>
    <row r="1" spans="1:11" ht="18">
      <c r="A1" s="108" t="s">
        <v>276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>
      <c r="A3" s="110" t="s">
        <v>277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8.75">
      <c r="A4" s="109" t="s">
        <v>171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2">
      <c r="A5" s="111" t="s">
        <v>278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8" customHeight="1">
      <c r="A6" s="112" t="s">
        <v>279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8" customHeight="1">
      <c r="A7" s="103" t="s">
        <v>208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3.75" customHeight="1" thickBot="1">
      <c r="A8" s="14"/>
      <c r="B8" s="15"/>
      <c r="C8" s="15"/>
      <c r="D8" s="104"/>
      <c r="E8" s="104"/>
      <c r="F8" s="104"/>
      <c r="G8" s="104"/>
      <c r="H8" s="104"/>
      <c r="I8" s="104"/>
      <c r="J8" s="105"/>
      <c r="K8" s="105"/>
    </row>
    <row r="9" spans="1:11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">
      <c r="A10" s="92" t="s">
        <v>418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7" ht="12">
      <c r="A11" s="2"/>
      <c r="E11" s="2"/>
      <c r="F11" s="2"/>
      <c r="G11" s="2"/>
    </row>
    <row r="12" spans="1:11" s="3" customFormat="1" ht="15.75" customHeight="1">
      <c r="A12" s="3" t="s">
        <v>284</v>
      </c>
      <c r="B12" s="4"/>
      <c r="C12" s="4" t="s">
        <v>33</v>
      </c>
      <c r="D12" s="4" t="s">
        <v>415</v>
      </c>
      <c r="H12" s="4"/>
      <c r="I12" s="4"/>
      <c r="J12" s="4"/>
      <c r="K12" s="4"/>
    </row>
    <row r="13" spans="1:11" s="3" customFormat="1" ht="15.75" customHeight="1">
      <c r="A13" s="3" t="s">
        <v>62</v>
      </c>
      <c r="B13" s="4"/>
      <c r="C13" s="3" t="s">
        <v>33</v>
      </c>
      <c r="D13" s="106" t="s">
        <v>414</v>
      </c>
      <c r="E13" s="107"/>
      <c r="H13" s="4"/>
      <c r="I13" s="4"/>
      <c r="J13" s="4"/>
      <c r="K13" s="4"/>
    </row>
    <row r="14" spans="1:6" ht="14.25">
      <c r="A14" s="1" t="s">
        <v>413</v>
      </c>
      <c r="C14" s="2" t="s">
        <v>33</v>
      </c>
      <c r="D14" s="2" t="s">
        <v>416</v>
      </c>
      <c r="F14" s="4"/>
    </row>
    <row r="15" spans="1:11" s="12" customFormat="1" ht="17.25" customHeight="1">
      <c r="A15" s="12" t="s">
        <v>412</v>
      </c>
      <c r="C15" s="12" t="s">
        <v>33</v>
      </c>
      <c r="D15" s="12" t="s">
        <v>417</v>
      </c>
      <c r="E15" s="86"/>
      <c r="F15" s="86"/>
      <c r="G15" s="86"/>
      <c r="H15" s="86"/>
      <c r="I15" s="86"/>
      <c r="J15" s="86"/>
      <c r="K15" s="86"/>
    </row>
    <row r="16" ht="12"/>
    <row r="17" spans="1:11" s="5" customFormat="1" ht="24" customHeight="1">
      <c r="A17" s="83" t="s">
        <v>14</v>
      </c>
      <c r="B17" s="93" t="s">
        <v>15</v>
      </c>
      <c r="C17" s="95"/>
      <c r="D17" s="94"/>
      <c r="E17" s="93" t="s">
        <v>69</v>
      </c>
      <c r="F17" s="94"/>
      <c r="G17" s="93" t="s">
        <v>60</v>
      </c>
      <c r="H17" s="95"/>
      <c r="I17" s="94"/>
      <c r="J17" s="93" t="s">
        <v>16</v>
      </c>
      <c r="K17" s="94"/>
    </row>
    <row r="18" spans="1:11" s="5" customFormat="1" ht="19.5" customHeight="1">
      <c r="A18" s="55">
        <v>1</v>
      </c>
      <c r="B18" s="64" t="s">
        <v>261</v>
      </c>
      <c r="C18" s="59"/>
      <c r="D18" s="60"/>
      <c r="E18" s="56" t="s">
        <v>262</v>
      </c>
      <c r="F18" s="56"/>
      <c r="G18" s="98" t="s">
        <v>210</v>
      </c>
      <c r="H18" s="98"/>
      <c r="I18" s="98"/>
      <c r="J18" s="56">
        <f>A18</f>
        <v>1</v>
      </c>
      <c r="K18" s="56"/>
    </row>
    <row r="19" spans="1:11" s="5" customFormat="1" ht="19.5" customHeight="1">
      <c r="A19" s="55">
        <v>2</v>
      </c>
      <c r="B19" s="64" t="s">
        <v>270</v>
      </c>
      <c r="C19" s="59"/>
      <c r="D19" s="60"/>
      <c r="E19" s="56" t="s">
        <v>271</v>
      </c>
      <c r="F19" s="56"/>
      <c r="G19" s="98" t="s">
        <v>176</v>
      </c>
      <c r="H19" s="98"/>
      <c r="I19" s="98"/>
      <c r="J19" s="56"/>
      <c r="K19" s="56">
        <f>A19</f>
        <v>2</v>
      </c>
    </row>
    <row r="20" spans="1:11" s="5" customFormat="1" ht="19.5" customHeight="1">
      <c r="A20" s="55">
        <v>3</v>
      </c>
      <c r="B20" s="64" t="s">
        <v>212</v>
      </c>
      <c r="C20" s="59"/>
      <c r="D20" s="60"/>
      <c r="E20" s="56" t="s">
        <v>213</v>
      </c>
      <c r="F20" s="56"/>
      <c r="G20" s="98" t="s">
        <v>243</v>
      </c>
      <c r="H20" s="98"/>
      <c r="I20" s="98"/>
      <c r="J20" s="56">
        <f>A20</f>
        <v>3</v>
      </c>
      <c r="K20" s="56"/>
    </row>
    <row r="21" spans="1:11" s="5" customFormat="1" ht="19.5" customHeight="1">
      <c r="A21" s="55">
        <v>4</v>
      </c>
      <c r="B21" s="61" t="s">
        <v>172</v>
      </c>
      <c r="C21" s="62"/>
      <c r="D21" s="63"/>
      <c r="E21" s="17" t="s">
        <v>173</v>
      </c>
      <c r="F21" s="17"/>
      <c r="G21" s="98" t="s">
        <v>243</v>
      </c>
      <c r="H21" s="98"/>
      <c r="I21" s="98"/>
      <c r="J21" s="56"/>
      <c r="K21" s="56">
        <f>A21</f>
        <v>4</v>
      </c>
    </row>
    <row r="22" spans="1:11" s="5" customFormat="1" ht="19.5" customHeight="1">
      <c r="A22" s="55">
        <v>5</v>
      </c>
      <c r="B22" s="61" t="s">
        <v>267</v>
      </c>
      <c r="C22" s="62"/>
      <c r="D22" s="63"/>
      <c r="E22" s="17" t="s">
        <v>268</v>
      </c>
      <c r="F22" s="17"/>
      <c r="G22" s="98" t="s">
        <v>211</v>
      </c>
      <c r="H22" s="98"/>
      <c r="I22" s="98"/>
      <c r="J22" s="56">
        <f>A22</f>
        <v>5</v>
      </c>
      <c r="K22" s="56"/>
    </row>
    <row r="23" spans="1:11" s="5" customFormat="1" ht="19.5" customHeight="1">
      <c r="A23" s="55">
        <v>6</v>
      </c>
      <c r="B23" s="64" t="s">
        <v>72</v>
      </c>
      <c r="C23" s="59"/>
      <c r="D23" s="60"/>
      <c r="E23" s="56" t="s">
        <v>73</v>
      </c>
      <c r="F23" s="56"/>
      <c r="G23" s="98" t="s">
        <v>211</v>
      </c>
      <c r="H23" s="98"/>
      <c r="I23" s="98"/>
      <c r="J23" s="56"/>
      <c r="K23" s="56">
        <f>A23</f>
        <v>6</v>
      </c>
    </row>
    <row r="24" spans="1:11" s="5" customFormat="1" ht="19.5" customHeight="1">
      <c r="A24" s="55">
        <v>7</v>
      </c>
      <c r="B24" s="64" t="s">
        <v>269</v>
      </c>
      <c r="C24" s="59"/>
      <c r="D24" s="60"/>
      <c r="E24" s="56" t="s">
        <v>266</v>
      </c>
      <c r="F24" s="56"/>
      <c r="G24" s="98" t="s">
        <v>211</v>
      </c>
      <c r="H24" s="98"/>
      <c r="I24" s="98"/>
      <c r="J24" s="56">
        <f>A24</f>
        <v>7</v>
      </c>
      <c r="K24" s="56"/>
    </row>
    <row r="25" spans="1:11" s="5" customFormat="1" ht="19.5" customHeight="1">
      <c r="A25" s="55">
        <v>8</v>
      </c>
      <c r="B25" s="64" t="s">
        <v>174</v>
      </c>
      <c r="C25" s="59"/>
      <c r="D25" s="60"/>
      <c r="E25" s="17" t="s">
        <v>175</v>
      </c>
      <c r="F25" s="17"/>
      <c r="G25" s="98" t="s">
        <v>211</v>
      </c>
      <c r="H25" s="98"/>
      <c r="I25" s="98"/>
      <c r="J25" s="56"/>
      <c r="K25" s="56">
        <f>A25</f>
        <v>8</v>
      </c>
    </row>
    <row r="26" spans="1:11" s="5" customFormat="1" ht="19.5" customHeight="1">
      <c r="A26" s="55">
        <v>9</v>
      </c>
      <c r="B26" s="61" t="s">
        <v>205</v>
      </c>
      <c r="C26" s="62"/>
      <c r="D26" s="63"/>
      <c r="E26" s="17" t="s">
        <v>206</v>
      </c>
      <c r="F26" s="17"/>
      <c r="G26" s="98" t="s">
        <v>211</v>
      </c>
      <c r="H26" s="98"/>
      <c r="I26" s="98"/>
      <c r="J26" s="56">
        <f>A26</f>
        <v>9</v>
      </c>
      <c r="K26" s="56"/>
    </row>
    <row r="27" spans="1:11" s="5" customFormat="1" ht="19.5" customHeight="1">
      <c r="A27" s="55">
        <v>10</v>
      </c>
      <c r="B27" s="61" t="s">
        <v>209</v>
      </c>
      <c r="C27" s="62"/>
      <c r="D27" s="63"/>
      <c r="E27" s="17" t="s">
        <v>44</v>
      </c>
      <c r="F27" s="17"/>
      <c r="G27" s="98" t="s">
        <v>211</v>
      </c>
      <c r="H27" s="98"/>
      <c r="I27" s="98"/>
      <c r="J27" s="56"/>
      <c r="K27" s="56">
        <f>A27</f>
        <v>10</v>
      </c>
    </row>
    <row r="28" spans="1:11" s="5" customFormat="1" ht="19.5" customHeight="1">
      <c r="A28" s="55">
        <v>11</v>
      </c>
      <c r="B28" s="61" t="s">
        <v>70</v>
      </c>
      <c r="C28" s="62"/>
      <c r="D28" s="63"/>
      <c r="E28" s="17" t="s">
        <v>71</v>
      </c>
      <c r="F28" s="17"/>
      <c r="G28" s="98" t="s">
        <v>177</v>
      </c>
      <c r="H28" s="98"/>
      <c r="I28" s="98"/>
      <c r="J28" s="56">
        <f>A28</f>
        <v>11</v>
      </c>
      <c r="K28" s="56"/>
    </row>
    <row r="29" spans="1:11" s="5" customFormat="1" ht="19.5" customHeight="1">
      <c r="A29" s="55">
        <v>12</v>
      </c>
      <c r="B29" s="61" t="s">
        <v>17</v>
      </c>
      <c r="C29" s="62"/>
      <c r="D29" s="63"/>
      <c r="E29" s="17" t="s">
        <v>35</v>
      </c>
      <c r="F29" s="17"/>
      <c r="G29" s="98" t="s">
        <v>177</v>
      </c>
      <c r="H29" s="98"/>
      <c r="I29" s="98"/>
      <c r="J29" s="56"/>
      <c r="K29" s="56">
        <f>A29</f>
        <v>12</v>
      </c>
    </row>
    <row r="30" spans="1:11" s="5" customFormat="1" ht="19.5" customHeight="1">
      <c r="A30" s="55">
        <v>13</v>
      </c>
      <c r="B30" s="61" t="s">
        <v>186</v>
      </c>
      <c r="C30" s="62"/>
      <c r="D30" s="63"/>
      <c r="E30" s="17" t="s">
        <v>187</v>
      </c>
      <c r="F30" s="17"/>
      <c r="G30" s="98" t="s">
        <v>177</v>
      </c>
      <c r="H30" s="98"/>
      <c r="I30" s="98"/>
      <c r="J30" s="56">
        <f>A30</f>
        <v>13</v>
      </c>
      <c r="K30" s="56"/>
    </row>
    <row r="31" spans="1:11" s="5" customFormat="1" ht="15" customHeight="1">
      <c r="A31" s="55">
        <v>14</v>
      </c>
      <c r="B31" s="61" t="s">
        <v>78</v>
      </c>
      <c r="C31" s="62"/>
      <c r="D31" s="63"/>
      <c r="E31" s="17" t="s">
        <v>51</v>
      </c>
      <c r="F31" s="17"/>
      <c r="G31" s="98" t="s">
        <v>177</v>
      </c>
      <c r="H31" s="98"/>
      <c r="I31" s="98"/>
      <c r="J31" s="56"/>
      <c r="K31" s="56">
        <f>A31</f>
        <v>14</v>
      </c>
    </row>
    <row r="32" spans="1:11" s="5" customFormat="1" ht="19.5" customHeight="1">
      <c r="A32" s="55">
        <v>15</v>
      </c>
      <c r="B32" s="61" t="s">
        <v>260</v>
      </c>
      <c r="C32" s="62"/>
      <c r="D32" s="63"/>
      <c r="E32" s="17" t="s">
        <v>42</v>
      </c>
      <c r="F32" s="17"/>
      <c r="G32" s="98" t="s">
        <v>177</v>
      </c>
      <c r="H32" s="98"/>
      <c r="I32" s="98"/>
      <c r="J32" s="56">
        <f>A32</f>
        <v>15</v>
      </c>
      <c r="K32" s="56"/>
    </row>
    <row r="33" spans="1:11" s="5" customFormat="1" ht="19.5" customHeight="1">
      <c r="A33" s="55">
        <v>16</v>
      </c>
      <c r="B33" s="61" t="s">
        <v>200</v>
      </c>
      <c r="C33" s="62"/>
      <c r="D33" s="63"/>
      <c r="E33" s="17" t="s">
        <v>47</v>
      </c>
      <c r="F33" s="17"/>
      <c r="G33" s="98" t="s">
        <v>177</v>
      </c>
      <c r="H33" s="98"/>
      <c r="I33" s="98"/>
      <c r="J33" s="56"/>
      <c r="K33" s="56">
        <f>A33</f>
        <v>16</v>
      </c>
    </row>
    <row r="34" spans="1:11" s="5" customFormat="1" ht="19.5" customHeight="1">
      <c r="A34" s="55">
        <v>17</v>
      </c>
      <c r="B34" s="61" t="s">
        <v>190</v>
      </c>
      <c r="C34" s="62"/>
      <c r="D34" s="63"/>
      <c r="E34" s="17" t="s">
        <v>102</v>
      </c>
      <c r="F34" s="17"/>
      <c r="G34" s="98" t="s">
        <v>177</v>
      </c>
      <c r="H34" s="98"/>
      <c r="I34" s="98"/>
      <c r="J34" s="56">
        <f>A34</f>
        <v>17</v>
      </c>
      <c r="K34" s="56"/>
    </row>
    <row r="35" spans="1:11" s="5" customFormat="1" ht="19.5" customHeight="1">
      <c r="A35" s="55">
        <v>18</v>
      </c>
      <c r="B35" s="61" t="s">
        <v>192</v>
      </c>
      <c r="C35" s="62"/>
      <c r="D35" s="63"/>
      <c r="E35" s="17" t="s">
        <v>113</v>
      </c>
      <c r="F35" s="17"/>
      <c r="G35" s="98" t="s">
        <v>177</v>
      </c>
      <c r="H35" s="98"/>
      <c r="I35" s="98"/>
      <c r="J35" s="56"/>
      <c r="K35" s="56">
        <f>A35</f>
        <v>18</v>
      </c>
    </row>
    <row r="36" spans="1:11" s="5" customFormat="1" ht="19.5" customHeight="1">
      <c r="A36" s="55">
        <v>19</v>
      </c>
      <c r="B36" s="61" t="s">
        <v>195</v>
      </c>
      <c r="C36" s="62"/>
      <c r="D36" s="63"/>
      <c r="E36" s="17" t="s">
        <v>52</v>
      </c>
      <c r="F36" s="17"/>
      <c r="G36" s="17" t="s">
        <v>177</v>
      </c>
      <c r="H36" s="17"/>
      <c r="I36" s="17"/>
      <c r="J36" s="56">
        <f>A36</f>
        <v>19</v>
      </c>
      <c r="K36" s="56"/>
    </row>
    <row r="37" spans="1:11" s="5" customFormat="1" ht="19.5" customHeight="1">
      <c r="A37" s="55">
        <v>20</v>
      </c>
      <c r="B37" s="61" t="s">
        <v>196</v>
      </c>
      <c r="C37" s="62"/>
      <c r="D37" s="63"/>
      <c r="E37" s="17" t="s">
        <v>159</v>
      </c>
      <c r="F37" s="17"/>
      <c r="G37" s="17" t="s">
        <v>177</v>
      </c>
      <c r="H37" s="17"/>
      <c r="I37" s="17"/>
      <c r="J37" s="56"/>
      <c r="K37" s="56">
        <f>A37</f>
        <v>20</v>
      </c>
    </row>
    <row r="38" spans="1:11" s="5" customFormat="1" ht="19.5" customHeight="1">
      <c r="A38" s="55">
        <v>21</v>
      </c>
      <c r="B38" s="61" t="s">
        <v>197</v>
      </c>
      <c r="C38" s="62"/>
      <c r="D38" s="63"/>
      <c r="E38" s="17" t="s">
        <v>45</v>
      </c>
      <c r="F38" s="17"/>
      <c r="G38" s="17" t="s">
        <v>177</v>
      </c>
      <c r="H38" s="17"/>
      <c r="I38" s="17"/>
      <c r="J38" s="56">
        <f>A38</f>
        <v>21</v>
      </c>
      <c r="K38" s="56"/>
    </row>
    <row r="39" spans="1:11" s="5" customFormat="1" ht="19.5" customHeight="1">
      <c r="A39" s="55">
        <v>22</v>
      </c>
      <c r="B39" s="61" t="s">
        <v>198</v>
      </c>
      <c r="C39" s="62"/>
      <c r="D39" s="63"/>
      <c r="E39" s="17" t="s">
        <v>53</v>
      </c>
      <c r="F39" s="17"/>
      <c r="G39" s="17" t="s">
        <v>177</v>
      </c>
      <c r="H39" s="17"/>
      <c r="I39" s="17"/>
      <c r="J39" s="56"/>
      <c r="K39" s="56">
        <f>A39</f>
        <v>22</v>
      </c>
    </row>
    <row r="40" spans="1:11" s="5" customFormat="1" ht="19.5" customHeight="1">
      <c r="A40" s="55">
        <v>23</v>
      </c>
      <c r="B40" s="61" t="s">
        <v>194</v>
      </c>
      <c r="C40" s="62"/>
      <c r="D40" s="63"/>
      <c r="E40" s="17" t="s">
        <v>46</v>
      </c>
      <c r="F40" s="17"/>
      <c r="G40" s="100" t="s">
        <v>177</v>
      </c>
      <c r="H40" s="101"/>
      <c r="I40" s="102"/>
      <c r="J40" s="56">
        <f>A40</f>
        <v>23</v>
      </c>
      <c r="K40" s="56"/>
    </row>
    <row r="41" spans="1:11" s="5" customFormat="1" ht="19.5" customHeight="1">
      <c r="A41" s="55">
        <v>24</v>
      </c>
      <c r="B41" s="61" t="s">
        <v>85</v>
      </c>
      <c r="C41" s="62"/>
      <c r="D41" s="63"/>
      <c r="E41" s="17" t="s">
        <v>86</v>
      </c>
      <c r="F41" s="17"/>
      <c r="G41" s="98" t="s">
        <v>61</v>
      </c>
      <c r="H41" s="98"/>
      <c r="I41" s="98"/>
      <c r="J41" s="56"/>
      <c r="K41" s="56">
        <f>A41</f>
        <v>24</v>
      </c>
    </row>
    <row r="42" spans="1:11" s="5" customFormat="1" ht="19.5" customHeight="1">
      <c r="A42" s="55">
        <v>25</v>
      </c>
      <c r="B42" s="61" t="s">
        <v>20</v>
      </c>
      <c r="C42" s="62"/>
      <c r="D42" s="63"/>
      <c r="E42" s="17" t="s">
        <v>38</v>
      </c>
      <c r="F42" s="17"/>
      <c r="G42" s="98" t="s">
        <v>61</v>
      </c>
      <c r="H42" s="98"/>
      <c r="I42" s="98"/>
      <c r="J42" s="56">
        <f>A42</f>
        <v>25</v>
      </c>
      <c r="K42" s="56"/>
    </row>
    <row r="43" spans="1:11" s="5" customFormat="1" ht="19.5" customHeight="1">
      <c r="A43" s="55">
        <v>26</v>
      </c>
      <c r="B43" s="61" t="s">
        <v>103</v>
      </c>
      <c r="C43" s="62"/>
      <c r="D43" s="63"/>
      <c r="E43" s="17" t="s">
        <v>104</v>
      </c>
      <c r="F43" s="17"/>
      <c r="G43" s="98" t="s">
        <v>61</v>
      </c>
      <c r="H43" s="98"/>
      <c r="I43" s="98"/>
      <c r="J43" s="56"/>
      <c r="K43" s="56">
        <f>A43</f>
        <v>26</v>
      </c>
    </row>
    <row r="44" spans="1:11" s="5" customFormat="1" ht="19.5" customHeight="1">
      <c r="A44" s="55">
        <v>27</v>
      </c>
      <c r="B44" s="61" t="s">
        <v>110</v>
      </c>
      <c r="C44" s="62"/>
      <c r="D44" s="63"/>
      <c r="E44" s="17" t="s">
        <v>111</v>
      </c>
      <c r="F44" s="17"/>
      <c r="G44" s="98" t="s">
        <v>61</v>
      </c>
      <c r="H44" s="98"/>
      <c r="I44" s="98"/>
      <c r="J44" s="56">
        <f>A44</f>
        <v>27</v>
      </c>
      <c r="K44" s="56"/>
    </row>
    <row r="45" spans="1:11" s="5" customFormat="1" ht="19.5" customHeight="1">
      <c r="A45" s="55">
        <v>28</v>
      </c>
      <c r="B45" s="61" t="s">
        <v>281</v>
      </c>
      <c r="C45" s="62"/>
      <c r="D45" s="63"/>
      <c r="E45" s="17" t="s">
        <v>48</v>
      </c>
      <c r="F45" s="17"/>
      <c r="G45" s="98" t="s">
        <v>61</v>
      </c>
      <c r="H45" s="98"/>
      <c r="I45" s="98"/>
      <c r="J45" s="56"/>
      <c r="K45" s="56">
        <f>A45</f>
        <v>28</v>
      </c>
    </row>
    <row r="46" spans="1:11" s="5" customFormat="1" ht="19.5" customHeight="1">
      <c r="A46" s="55">
        <v>29</v>
      </c>
      <c r="B46" s="61" t="s">
        <v>18</v>
      </c>
      <c r="C46" s="62"/>
      <c r="D46" s="63"/>
      <c r="E46" s="17" t="s">
        <v>36</v>
      </c>
      <c r="F46" s="17"/>
      <c r="G46" s="99" t="s">
        <v>61</v>
      </c>
      <c r="H46" s="99"/>
      <c r="I46" s="99"/>
      <c r="J46" s="56">
        <f>A46</f>
        <v>29</v>
      </c>
      <c r="K46" s="56"/>
    </row>
    <row r="47" spans="1:11" s="5" customFormat="1" ht="19.5" customHeight="1">
      <c r="A47" s="55">
        <v>30</v>
      </c>
      <c r="B47" s="61" t="s">
        <v>377</v>
      </c>
      <c r="C47" s="62"/>
      <c r="D47" s="63"/>
      <c r="E47" s="17" t="s">
        <v>82</v>
      </c>
      <c r="F47" s="17"/>
      <c r="G47" s="99" t="s">
        <v>61</v>
      </c>
      <c r="H47" s="99"/>
      <c r="I47" s="99"/>
      <c r="J47" s="56"/>
      <c r="K47" s="56">
        <f>A47</f>
        <v>30</v>
      </c>
    </row>
    <row r="48" spans="1:11" s="5" customFormat="1" ht="19.5" customHeight="1">
      <c r="A48" s="55">
        <v>31</v>
      </c>
      <c r="B48" s="61" t="s">
        <v>19</v>
      </c>
      <c r="C48" s="62"/>
      <c r="D48" s="63"/>
      <c r="E48" s="17" t="s">
        <v>37</v>
      </c>
      <c r="F48" s="17"/>
      <c r="G48" s="99" t="s">
        <v>61</v>
      </c>
      <c r="H48" s="99"/>
      <c r="I48" s="99"/>
      <c r="J48" s="56">
        <f>A48</f>
        <v>31</v>
      </c>
      <c r="K48" s="56"/>
    </row>
    <row r="49" spans="1:11" s="5" customFormat="1" ht="19.5" customHeight="1">
      <c r="A49" s="55">
        <v>32</v>
      </c>
      <c r="B49" s="61" t="s">
        <v>80</v>
      </c>
      <c r="C49" s="62"/>
      <c r="D49" s="63"/>
      <c r="E49" s="17" t="s">
        <v>81</v>
      </c>
      <c r="F49" s="17"/>
      <c r="G49" s="98" t="s">
        <v>248</v>
      </c>
      <c r="H49" s="98"/>
      <c r="I49" s="98"/>
      <c r="J49" s="56"/>
      <c r="K49" s="56">
        <f>A49</f>
        <v>32</v>
      </c>
    </row>
    <row r="50" spans="1:11" s="5" customFormat="1" ht="19.5" customHeight="1">
      <c r="A50" s="55">
        <v>33</v>
      </c>
      <c r="B50" s="61" t="s">
        <v>25</v>
      </c>
      <c r="C50" s="62"/>
      <c r="D50" s="63"/>
      <c r="E50" s="17" t="s">
        <v>50</v>
      </c>
      <c r="F50" s="17"/>
      <c r="G50" s="98" t="s">
        <v>248</v>
      </c>
      <c r="H50" s="98"/>
      <c r="I50" s="98"/>
      <c r="J50" s="56">
        <f>A50</f>
        <v>33</v>
      </c>
      <c r="K50" s="56"/>
    </row>
    <row r="51" spans="1:11" s="5" customFormat="1" ht="19.5" customHeight="1">
      <c r="A51" s="55">
        <v>34</v>
      </c>
      <c r="B51" s="61" t="s">
        <v>24</v>
      </c>
      <c r="C51" s="62"/>
      <c r="D51" s="63"/>
      <c r="E51" s="17" t="s">
        <v>49</v>
      </c>
      <c r="F51" s="17"/>
      <c r="G51" s="98" t="s">
        <v>248</v>
      </c>
      <c r="H51" s="98"/>
      <c r="I51" s="98"/>
      <c r="J51" s="56"/>
      <c r="K51" s="56">
        <f>A51</f>
        <v>34</v>
      </c>
    </row>
    <row r="52" spans="1:11" s="5" customFormat="1" ht="19.5" customHeight="1">
      <c r="A52" s="55">
        <v>35</v>
      </c>
      <c r="B52" s="61" t="s">
        <v>90</v>
      </c>
      <c r="C52" s="62"/>
      <c r="D52" s="63"/>
      <c r="E52" s="17" t="s">
        <v>91</v>
      </c>
      <c r="F52" s="17"/>
      <c r="G52" s="98" t="s">
        <v>248</v>
      </c>
      <c r="H52" s="98"/>
      <c r="I52" s="98"/>
      <c r="J52" s="56">
        <f>A52</f>
        <v>35</v>
      </c>
      <c r="K52" s="56"/>
    </row>
    <row r="53" spans="1:11" s="5" customFormat="1" ht="19.5" customHeight="1">
      <c r="A53" s="55">
        <v>36</v>
      </c>
      <c r="B53" s="61" t="s">
        <v>97</v>
      </c>
      <c r="C53" s="62"/>
      <c r="D53" s="63"/>
      <c r="E53" s="17" t="s">
        <v>98</v>
      </c>
      <c r="F53" s="17"/>
      <c r="G53" s="98" t="s">
        <v>248</v>
      </c>
      <c r="H53" s="98"/>
      <c r="I53" s="98"/>
      <c r="J53" s="56"/>
      <c r="K53" s="56">
        <f>A53</f>
        <v>36</v>
      </c>
    </row>
    <row r="54" spans="1:11" s="5" customFormat="1" ht="19.5" customHeight="1">
      <c r="A54" s="55">
        <v>37</v>
      </c>
      <c r="B54" s="61" t="s">
        <v>99</v>
      </c>
      <c r="C54" s="62"/>
      <c r="D54" s="63"/>
      <c r="E54" s="17" t="s">
        <v>100</v>
      </c>
      <c r="F54" s="17"/>
      <c r="G54" s="98" t="s">
        <v>248</v>
      </c>
      <c r="H54" s="98"/>
      <c r="I54" s="98"/>
      <c r="J54" s="56">
        <f>A54</f>
        <v>37</v>
      </c>
      <c r="K54" s="56"/>
    </row>
    <row r="55" spans="1:11" s="5" customFormat="1" ht="19.5" customHeight="1">
      <c r="A55" s="55">
        <v>38</v>
      </c>
      <c r="B55" s="61" t="s">
        <v>105</v>
      </c>
      <c r="C55" s="62"/>
      <c r="D55" s="63"/>
      <c r="E55" s="17" t="s">
        <v>106</v>
      </c>
      <c r="F55" s="17"/>
      <c r="G55" s="98" t="s">
        <v>248</v>
      </c>
      <c r="H55" s="98"/>
      <c r="I55" s="98"/>
      <c r="J55" s="56"/>
      <c r="K55" s="56">
        <f>A55</f>
        <v>38</v>
      </c>
    </row>
    <row r="56" spans="1:11" s="5" customFormat="1" ht="19.5" customHeight="1">
      <c r="A56" s="55">
        <v>39</v>
      </c>
      <c r="B56" s="61" t="s">
        <v>107</v>
      </c>
      <c r="C56" s="62"/>
      <c r="D56" s="63"/>
      <c r="E56" s="17" t="s">
        <v>108</v>
      </c>
      <c r="F56" s="17"/>
      <c r="G56" s="98" t="s">
        <v>248</v>
      </c>
      <c r="H56" s="98"/>
      <c r="I56" s="98"/>
      <c r="J56" s="56">
        <f>A56</f>
        <v>39</v>
      </c>
      <c r="K56" s="56"/>
    </row>
    <row r="57" spans="1:11" s="5" customFormat="1" ht="19.5" customHeight="1">
      <c r="A57" s="55">
        <v>40</v>
      </c>
      <c r="B57" s="61" t="s">
        <v>23</v>
      </c>
      <c r="C57" s="62"/>
      <c r="D57" s="63"/>
      <c r="E57" s="17" t="s">
        <v>54</v>
      </c>
      <c r="F57" s="17"/>
      <c r="G57" s="98" t="s">
        <v>248</v>
      </c>
      <c r="H57" s="98"/>
      <c r="I57" s="98"/>
      <c r="J57" s="56"/>
      <c r="K57" s="56">
        <f>A57</f>
        <v>40</v>
      </c>
    </row>
    <row r="58" spans="1:11" s="5" customFormat="1" ht="19.5" customHeight="1">
      <c r="A58" s="55">
        <v>41</v>
      </c>
      <c r="B58" s="61" t="s">
        <v>114</v>
      </c>
      <c r="C58" s="62"/>
      <c r="D58" s="63"/>
      <c r="E58" s="17" t="s">
        <v>115</v>
      </c>
      <c r="F58" s="17"/>
      <c r="G58" s="98" t="s">
        <v>248</v>
      </c>
      <c r="H58" s="98"/>
      <c r="I58" s="98"/>
      <c r="J58" s="56">
        <f>A58</f>
        <v>41</v>
      </c>
      <c r="K58" s="56"/>
    </row>
    <row r="59" spans="1:11" s="5" customFormat="1" ht="19.5" customHeight="1">
      <c r="A59" s="55">
        <v>42</v>
      </c>
      <c r="B59" s="61" t="s">
        <v>118</v>
      </c>
      <c r="C59" s="62"/>
      <c r="D59" s="63"/>
      <c r="E59" s="17" t="s">
        <v>119</v>
      </c>
      <c r="F59" s="17"/>
      <c r="G59" s="98" t="s">
        <v>248</v>
      </c>
      <c r="H59" s="98"/>
      <c r="I59" s="98"/>
      <c r="J59" s="56"/>
      <c r="K59" s="56">
        <f>A59</f>
        <v>42</v>
      </c>
    </row>
    <row r="60" spans="1:11" s="5" customFormat="1" ht="19.5" customHeight="1">
      <c r="A60" s="55">
        <v>43</v>
      </c>
      <c r="B60" s="61" t="s">
        <v>120</v>
      </c>
      <c r="C60" s="62"/>
      <c r="D60" s="63"/>
      <c r="E60" s="17" t="s">
        <v>121</v>
      </c>
      <c r="F60" s="17"/>
      <c r="G60" s="98" t="s">
        <v>248</v>
      </c>
      <c r="H60" s="98"/>
      <c r="I60" s="98"/>
      <c r="J60" s="56">
        <f>A60</f>
        <v>43</v>
      </c>
      <c r="K60" s="56"/>
    </row>
    <row r="61" spans="1:11" s="5" customFormat="1" ht="19.5" customHeight="1">
      <c r="A61" s="55">
        <v>44</v>
      </c>
      <c r="B61" s="61" t="s">
        <v>122</v>
      </c>
      <c r="C61" s="62"/>
      <c r="D61" s="63"/>
      <c r="E61" s="17" t="s">
        <v>123</v>
      </c>
      <c r="F61" s="17"/>
      <c r="G61" s="98" t="s">
        <v>248</v>
      </c>
      <c r="H61" s="98"/>
      <c r="I61" s="98"/>
      <c r="J61" s="56"/>
      <c r="K61" s="56">
        <f>A61</f>
        <v>44</v>
      </c>
    </row>
    <row r="62" spans="1:11" s="5" customFormat="1" ht="19.5" customHeight="1">
      <c r="A62" s="55">
        <v>45</v>
      </c>
      <c r="B62" s="61" t="s">
        <v>124</v>
      </c>
      <c r="C62" s="62"/>
      <c r="D62" s="63"/>
      <c r="E62" s="17" t="s">
        <v>125</v>
      </c>
      <c r="F62" s="17"/>
      <c r="G62" s="98" t="s">
        <v>248</v>
      </c>
      <c r="H62" s="98"/>
      <c r="I62" s="98"/>
      <c r="J62" s="56">
        <f>A62</f>
        <v>45</v>
      </c>
      <c r="K62" s="56"/>
    </row>
    <row r="63" spans="1:11" s="5" customFormat="1" ht="19.5" customHeight="1">
      <c r="A63" s="55">
        <v>46</v>
      </c>
      <c r="B63" s="61" t="s">
        <v>126</v>
      </c>
      <c r="C63" s="62"/>
      <c r="D63" s="63"/>
      <c r="E63" s="17" t="s">
        <v>127</v>
      </c>
      <c r="F63" s="17"/>
      <c r="G63" s="98" t="s">
        <v>248</v>
      </c>
      <c r="H63" s="98"/>
      <c r="I63" s="98"/>
      <c r="J63" s="56"/>
      <c r="K63" s="56">
        <f>A63</f>
        <v>46</v>
      </c>
    </row>
    <row r="64" spans="1:11" s="5" customFormat="1" ht="19.5" customHeight="1">
      <c r="A64" s="55">
        <v>47</v>
      </c>
      <c r="B64" s="61" t="s">
        <v>128</v>
      </c>
      <c r="C64" s="62"/>
      <c r="D64" s="63"/>
      <c r="E64" s="17" t="s">
        <v>129</v>
      </c>
      <c r="F64" s="17"/>
      <c r="G64" s="98" t="s">
        <v>248</v>
      </c>
      <c r="H64" s="98"/>
      <c r="I64" s="98"/>
      <c r="J64" s="56">
        <f>A64</f>
        <v>47</v>
      </c>
      <c r="K64" s="56"/>
    </row>
    <row r="65" spans="1:11" s="5" customFormat="1" ht="19.5" customHeight="1">
      <c r="A65" s="55">
        <v>48</v>
      </c>
      <c r="B65" s="61" t="s">
        <v>130</v>
      </c>
      <c r="C65" s="62"/>
      <c r="D65" s="63"/>
      <c r="E65" s="17" t="s">
        <v>131</v>
      </c>
      <c r="F65" s="17"/>
      <c r="G65" s="98" t="s">
        <v>248</v>
      </c>
      <c r="H65" s="98"/>
      <c r="I65" s="98"/>
      <c r="J65" s="56"/>
      <c r="K65" s="56">
        <f>A65</f>
        <v>48</v>
      </c>
    </row>
    <row r="66" spans="1:11" s="5" customFormat="1" ht="19.5" customHeight="1">
      <c r="A66" s="55">
        <v>49</v>
      </c>
      <c r="B66" s="61" t="s">
        <v>132</v>
      </c>
      <c r="C66" s="62"/>
      <c r="D66" s="63"/>
      <c r="E66" s="17" t="s">
        <v>133</v>
      </c>
      <c r="F66" s="17"/>
      <c r="G66" s="98" t="s">
        <v>248</v>
      </c>
      <c r="H66" s="98"/>
      <c r="I66" s="98"/>
      <c r="J66" s="56">
        <f>A66</f>
        <v>49</v>
      </c>
      <c r="K66" s="56"/>
    </row>
    <row r="67" spans="1:11" s="5" customFormat="1" ht="19.5" customHeight="1">
      <c r="A67" s="55">
        <v>50</v>
      </c>
      <c r="B67" s="61" t="s">
        <v>203</v>
      </c>
      <c r="C67" s="62"/>
      <c r="D67" s="63"/>
      <c r="E67" s="17" t="s">
        <v>204</v>
      </c>
      <c r="F67" s="17"/>
      <c r="G67" s="98" t="s">
        <v>248</v>
      </c>
      <c r="H67" s="98"/>
      <c r="I67" s="98"/>
      <c r="J67" s="56"/>
      <c r="K67" s="56">
        <f>A67</f>
        <v>50</v>
      </c>
    </row>
    <row r="68" spans="1:11" s="5" customFormat="1" ht="19.5" customHeight="1">
      <c r="A68" s="55">
        <v>51</v>
      </c>
      <c r="B68" s="61" t="s">
        <v>136</v>
      </c>
      <c r="C68" s="62"/>
      <c r="D68" s="63"/>
      <c r="E68" s="17" t="s">
        <v>137</v>
      </c>
      <c r="F68" s="17"/>
      <c r="G68" s="98" t="s">
        <v>248</v>
      </c>
      <c r="H68" s="98"/>
      <c r="I68" s="98"/>
      <c r="J68" s="56">
        <f>A68</f>
        <v>51</v>
      </c>
      <c r="K68" s="56"/>
    </row>
    <row r="69" spans="1:11" s="5" customFormat="1" ht="19.5" customHeight="1">
      <c r="A69" s="55">
        <v>52</v>
      </c>
      <c r="B69" s="61" t="s">
        <v>138</v>
      </c>
      <c r="C69" s="62"/>
      <c r="D69" s="63"/>
      <c r="E69" s="17" t="s">
        <v>139</v>
      </c>
      <c r="F69" s="17"/>
      <c r="G69" s="98" t="s">
        <v>248</v>
      </c>
      <c r="H69" s="98"/>
      <c r="I69" s="98"/>
      <c r="J69" s="56"/>
      <c r="K69" s="56">
        <f>A69</f>
        <v>52</v>
      </c>
    </row>
    <row r="70" spans="1:11" s="5" customFormat="1" ht="19.5" customHeight="1">
      <c r="A70" s="55">
        <v>53</v>
      </c>
      <c r="B70" s="61" t="s">
        <v>141</v>
      </c>
      <c r="C70" s="62"/>
      <c r="D70" s="63"/>
      <c r="E70" s="17" t="s">
        <v>142</v>
      </c>
      <c r="F70" s="17"/>
      <c r="G70" s="98" t="s">
        <v>248</v>
      </c>
      <c r="H70" s="98"/>
      <c r="I70" s="98"/>
      <c r="J70" s="56">
        <f>A70</f>
        <v>53</v>
      </c>
      <c r="K70" s="56"/>
    </row>
    <row r="71" spans="1:11" s="5" customFormat="1" ht="19.5" customHeight="1">
      <c r="A71" s="55">
        <v>54</v>
      </c>
      <c r="B71" s="61" t="s">
        <v>143</v>
      </c>
      <c r="C71" s="62"/>
      <c r="D71" s="63"/>
      <c r="E71" s="17" t="s">
        <v>144</v>
      </c>
      <c r="F71" s="17"/>
      <c r="G71" s="98" t="s">
        <v>248</v>
      </c>
      <c r="H71" s="98"/>
      <c r="I71" s="98"/>
      <c r="J71" s="56"/>
      <c r="K71" s="56">
        <f>A71</f>
        <v>54</v>
      </c>
    </row>
    <row r="72" spans="1:11" s="5" customFormat="1" ht="19.5" customHeight="1">
      <c r="A72" s="55">
        <v>55</v>
      </c>
      <c r="B72" s="61" t="s">
        <v>145</v>
      </c>
      <c r="C72" s="62"/>
      <c r="D72" s="63"/>
      <c r="E72" s="17" t="s">
        <v>146</v>
      </c>
      <c r="F72" s="17"/>
      <c r="G72" s="98" t="s">
        <v>248</v>
      </c>
      <c r="H72" s="98"/>
      <c r="I72" s="98"/>
      <c r="J72" s="56">
        <f>A72</f>
        <v>55</v>
      </c>
      <c r="K72" s="56"/>
    </row>
    <row r="73" spans="1:11" s="5" customFormat="1" ht="19.5" customHeight="1">
      <c r="A73" s="55">
        <v>56</v>
      </c>
      <c r="B73" s="61" t="s">
        <v>147</v>
      </c>
      <c r="C73" s="62"/>
      <c r="D73" s="63"/>
      <c r="E73" s="17" t="s">
        <v>148</v>
      </c>
      <c r="F73" s="17"/>
      <c r="G73" s="98" t="s">
        <v>248</v>
      </c>
      <c r="H73" s="98"/>
      <c r="I73" s="98"/>
      <c r="J73" s="56"/>
      <c r="K73" s="56">
        <f>A73</f>
        <v>56</v>
      </c>
    </row>
    <row r="74" spans="1:11" s="5" customFormat="1" ht="19.5" customHeight="1">
      <c r="A74" s="55">
        <v>57</v>
      </c>
      <c r="B74" s="61" t="s">
        <v>149</v>
      </c>
      <c r="C74" s="62"/>
      <c r="D74" s="63"/>
      <c r="E74" s="17" t="s">
        <v>150</v>
      </c>
      <c r="F74" s="17"/>
      <c r="G74" s="98" t="s">
        <v>248</v>
      </c>
      <c r="H74" s="98"/>
      <c r="I74" s="98"/>
      <c r="J74" s="56">
        <f>A74</f>
        <v>57</v>
      </c>
      <c r="K74" s="56"/>
    </row>
    <row r="75" spans="1:11" s="5" customFormat="1" ht="19.5" customHeight="1">
      <c r="A75" s="55">
        <v>58</v>
      </c>
      <c r="B75" s="61" t="s">
        <v>151</v>
      </c>
      <c r="C75" s="62"/>
      <c r="D75" s="63"/>
      <c r="E75" s="17" t="s">
        <v>152</v>
      </c>
      <c r="F75" s="17"/>
      <c r="G75" s="98" t="s">
        <v>248</v>
      </c>
      <c r="H75" s="98"/>
      <c r="I75" s="98"/>
      <c r="J75" s="56"/>
      <c r="K75" s="56">
        <f>A75</f>
        <v>58</v>
      </c>
    </row>
    <row r="76" spans="1:11" s="5" customFormat="1" ht="19.5" customHeight="1">
      <c r="A76" s="55">
        <v>59</v>
      </c>
      <c r="B76" s="61" t="s">
        <v>153</v>
      </c>
      <c r="C76" s="62"/>
      <c r="D76" s="63"/>
      <c r="E76" s="17" t="s">
        <v>154</v>
      </c>
      <c r="F76" s="17"/>
      <c r="G76" s="98" t="s">
        <v>248</v>
      </c>
      <c r="H76" s="98"/>
      <c r="I76" s="98"/>
      <c r="J76" s="56">
        <f>A76</f>
        <v>59</v>
      </c>
      <c r="K76" s="56"/>
    </row>
    <row r="77" spans="1:11" s="5" customFormat="1" ht="19.5" customHeight="1">
      <c r="A77" s="55">
        <v>60</v>
      </c>
      <c r="B77" s="61" t="s">
        <v>75</v>
      </c>
      <c r="C77" s="62"/>
      <c r="D77" s="63"/>
      <c r="E77" s="17" t="s">
        <v>76</v>
      </c>
      <c r="F77" s="17"/>
      <c r="G77" s="98" t="s">
        <v>248</v>
      </c>
      <c r="H77" s="98"/>
      <c r="I77" s="98"/>
      <c r="J77" s="56"/>
      <c r="K77" s="56">
        <f>A77</f>
        <v>60</v>
      </c>
    </row>
    <row r="78" spans="1:11" s="5" customFormat="1" ht="19.5" customHeight="1">
      <c r="A78" s="55">
        <v>61</v>
      </c>
      <c r="B78" s="61" t="s">
        <v>160</v>
      </c>
      <c r="C78" s="62"/>
      <c r="D78" s="63"/>
      <c r="E78" s="17" t="s">
        <v>161</v>
      </c>
      <c r="F78" s="17"/>
      <c r="G78" s="98" t="s">
        <v>248</v>
      </c>
      <c r="H78" s="98"/>
      <c r="I78" s="98"/>
      <c r="J78" s="56">
        <f>A78</f>
        <v>61</v>
      </c>
      <c r="K78" s="56"/>
    </row>
    <row r="79" spans="1:11" s="5" customFormat="1" ht="19.5" customHeight="1">
      <c r="A79" s="55">
        <v>62</v>
      </c>
      <c r="B79" s="61" t="s">
        <v>163</v>
      </c>
      <c r="C79" s="62"/>
      <c r="D79" s="63"/>
      <c r="E79" s="17" t="s">
        <v>164</v>
      </c>
      <c r="F79" s="17"/>
      <c r="G79" s="98" t="s">
        <v>249</v>
      </c>
      <c r="H79" s="98"/>
      <c r="I79" s="98"/>
      <c r="J79" s="56"/>
      <c r="K79" s="56">
        <f>A79</f>
        <v>62</v>
      </c>
    </row>
    <row r="80" spans="1:11" s="5" customFormat="1" ht="19.5" customHeight="1">
      <c r="A80" s="55">
        <v>63</v>
      </c>
      <c r="B80" s="61" t="s">
        <v>184</v>
      </c>
      <c r="C80" s="62"/>
      <c r="D80" s="63"/>
      <c r="E80" s="17" t="s">
        <v>185</v>
      </c>
      <c r="F80" s="17"/>
      <c r="G80" s="98" t="s">
        <v>247</v>
      </c>
      <c r="H80" s="98"/>
      <c r="I80" s="98"/>
      <c r="J80" s="56">
        <f>A80</f>
        <v>63</v>
      </c>
      <c r="K80" s="56"/>
    </row>
    <row r="81" spans="1:11" ht="19.5" customHeight="1">
      <c r="A81" s="55">
        <v>64</v>
      </c>
      <c r="B81" s="61" t="s">
        <v>165</v>
      </c>
      <c r="C81" s="62"/>
      <c r="D81" s="63"/>
      <c r="E81" s="17" t="s">
        <v>166</v>
      </c>
      <c r="F81" s="17"/>
      <c r="G81" s="98" t="s">
        <v>247</v>
      </c>
      <c r="H81" s="98"/>
      <c r="I81" s="98"/>
      <c r="J81" s="56"/>
      <c r="K81" s="56">
        <f>A81</f>
        <v>64</v>
      </c>
    </row>
    <row r="82" spans="1:11" ht="12" customHeight="1">
      <c r="A82" s="11"/>
      <c r="B82" s="12"/>
      <c r="C82" s="12"/>
      <c r="D82" s="12"/>
      <c r="E82" s="5"/>
      <c r="F82" s="5"/>
      <c r="G82" s="96"/>
      <c r="H82" s="96"/>
      <c r="I82" s="96"/>
      <c r="J82" s="96"/>
      <c r="K82" s="96"/>
    </row>
    <row r="83" spans="1:11" ht="12">
      <c r="A83" s="5"/>
      <c r="B83" s="5"/>
      <c r="C83" s="5"/>
      <c r="D83" s="12"/>
      <c r="E83" s="5"/>
      <c r="F83" s="5"/>
      <c r="G83" s="96" t="s">
        <v>56</v>
      </c>
      <c r="H83" s="96"/>
      <c r="I83" s="96"/>
      <c r="J83" s="96"/>
      <c r="K83" s="96"/>
    </row>
    <row r="84" spans="1:11" ht="12">
      <c r="A84" s="5"/>
      <c r="B84" s="13"/>
      <c r="C84" s="13"/>
      <c r="D84" s="1"/>
      <c r="E84" s="5"/>
      <c r="F84" s="5"/>
      <c r="G84" s="96" t="s">
        <v>29</v>
      </c>
      <c r="H84" s="96"/>
      <c r="I84" s="96"/>
      <c r="J84" s="96"/>
      <c r="K84" s="96"/>
    </row>
    <row r="85" spans="1:11" ht="12">
      <c r="A85" s="5"/>
      <c r="B85" s="13"/>
      <c r="C85" s="13"/>
      <c r="D85" s="1"/>
      <c r="E85" s="5"/>
      <c r="F85" s="5"/>
      <c r="G85" s="96"/>
      <c r="H85" s="96"/>
      <c r="I85" s="96"/>
      <c r="J85" s="96"/>
      <c r="K85" s="96"/>
    </row>
    <row r="86" spans="1:11" ht="12">
      <c r="A86" s="5"/>
      <c r="B86" s="13"/>
      <c r="C86" s="13"/>
      <c r="D86" s="1"/>
      <c r="E86" s="5"/>
      <c r="F86" s="5"/>
      <c r="G86" s="96"/>
      <c r="H86" s="96"/>
      <c r="I86" s="96"/>
      <c r="J86" s="96"/>
      <c r="K86" s="96"/>
    </row>
    <row r="87" spans="1:11" ht="12">
      <c r="A87" s="5"/>
      <c r="B87" s="13"/>
      <c r="C87" s="13"/>
      <c r="D87" s="1"/>
      <c r="E87" s="5"/>
      <c r="F87" s="5"/>
      <c r="G87" s="96"/>
      <c r="H87" s="96"/>
      <c r="I87" s="96"/>
      <c r="J87" s="96"/>
      <c r="K87" s="96"/>
    </row>
    <row r="88" spans="1:11" ht="12">
      <c r="A88" s="5"/>
      <c r="B88" s="13"/>
      <c r="C88" s="13"/>
      <c r="D88" s="1"/>
      <c r="E88" s="5"/>
      <c r="F88" s="5"/>
      <c r="G88" s="54"/>
      <c r="H88" s="54"/>
      <c r="I88" s="54"/>
      <c r="J88" s="54"/>
      <c r="K88" s="54"/>
    </row>
    <row r="89" spans="1:11" ht="12">
      <c r="A89" s="5"/>
      <c r="B89" s="13"/>
      <c r="C89" s="13"/>
      <c r="D89" s="1"/>
      <c r="E89" s="5"/>
      <c r="F89" s="5"/>
      <c r="G89" s="97" t="s">
        <v>263</v>
      </c>
      <c r="H89" s="97"/>
      <c r="I89" s="97"/>
      <c r="J89" s="97"/>
      <c r="K89" s="97"/>
    </row>
    <row r="90" spans="1:11" ht="12">
      <c r="A90" s="5"/>
      <c r="B90" s="5"/>
      <c r="C90" s="5"/>
      <c r="D90" s="12"/>
      <c r="E90" s="5"/>
      <c r="F90" s="5"/>
      <c r="G90" s="96" t="s">
        <v>238</v>
      </c>
      <c r="H90" s="96"/>
      <c r="I90" s="96"/>
      <c r="J90" s="96"/>
      <c r="K90" s="96"/>
    </row>
    <row r="91" spans="1:11" ht="12">
      <c r="A91" s="5"/>
      <c r="B91" s="5"/>
      <c r="C91" s="5"/>
      <c r="D91" s="12"/>
      <c r="E91" s="5"/>
      <c r="F91" s="5"/>
      <c r="G91" s="96" t="s">
        <v>265</v>
      </c>
      <c r="H91" s="96"/>
      <c r="I91" s="96"/>
      <c r="J91" s="96"/>
      <c r="K91" s="96"/>
    </row>
    <row r="92" spans="1:11" ht="12">
      <c r="A92" s="11"/>
      <c r="B92" s="12"/>
      <c r="C92" s="12"/>
      <c r="D92" s="12"/>
      <c r="E92" s="5"/>
      <c r="F92" s="5"/>
      <c r="G92" s="96"/>
      <c r="H92" s="96"/>
      <c r="I92" s="96"/>
      <c r="J92" s="96"/>
      <c r="K92" s="96"/>
    </row>
    <row r="93" spans="1:11" ht="12">
      <c r="A93" s="11"/>
      <c r="B93" s="12"/>
      <c r="C93" s="12"/>
      <c r="D93" s="12"/>
      <c r="E93" s="5"/>
      <c r="F93" s="5"/>
      <c r="G93" s="5"/>
      <c r="H93" s="12"/>
      <c r="I93" s="12"/>
      <c r="J93" s="12"/>
      <c r="K93" s="12"/>
    </row>
    <row r="94" spans="1:11" ht="12">
      <c r="A94" s="11"/>
      <c r="B94" s="12"/>
      <c r="C94" s="12"/>
      <c r="D94" s="12"/>
      <c r="E94" s="5"/>
      <c r="F94" s="5"/>
      <c r="G94" s="5"/>
      <c r="H94" s="12"/>
      <c r="I94" s="12"/>
      <c r="J94" s="12"/>
      <c r="K94" s="12"/>
    </row>
  </sheetData>
  <sheetProtection/>
  <mergeCells count="85">
    <mergeCell ref="A7:K7"/>
    <mergeCell ref="D8:I8"/>
    <mergeCell ref="J8:K8"/>
    <mergeCell ref="D13:E13"/>
    <mergeCell ref="A1:K1"/>
    <mergeCell ref="A2:K2"/>
    <mergeCell ref="A3:K3"/>
    <mergeCell ref="A4:K4"/>
    <mergeCell ref="A5:K5"/>
    <mergeCell ref="A6:K6"/>
    <mergeCell ref="G20:I20"/>
    <mergeCell ref="G21:I21"/>
    <mergeCell ref="G22:I22"/>
    <mergeCell ref="G23:I23"/>
    <mergeCell ref="G24:I24"/>
    <mergeCell ref="G18:I18"/>
    <mergeCell ref="G19:I19"/>
    <mergeCell ref="G25:I25"/>
    <mergeCell ref="G26:I26"/>
    <mergeCell ref="G27:I27"/>
    <mergeCell ref="G28:I28"/>
    <mergeCell ref="G29:I29"/>
    <mergeCell ref="G30:I30"/>
    <mergeCell ref="G34:I34"/>
    <mergeCell ref="G35:I35"/>
    <mergeCell ref="G40:I40"/>
    <mergeCell ref="G31:I31"/>
    <mergeCell ref="G32:I32"/>
    <mergeCell ref="G33:I33"/>
    <mergeCell ref="G44:I44"/>
    <mergeCell ref="G45:I45"/>
    <mergeCell ref="G46:I46"/>
    <mergeCell ref="G47:I47"/>
    <mergeCell ref="G41:I41"/>
    <mergeCell ref="G42:I42"/>
    <mergeCell ref="G43:I43"/>
    <mergeCell ref="G50:I50"/>
    <mergeCell ref="G51:I51"/>
    <mergeCell ref="G52:I52"/>
    <mergeCell ref="G53:I53"/>
    <mergeCell ref="G48:I48"/>
    <mergeCell ref="G49:I49"/>
    <mergeCell ref="G64:I64"/>
    <mergeCell ref="G54:I54"/>
    <mergeCell ref="G55:I55"/>
    <mergeCell ref="G56:I56"/>
    <mergeCell ref="G57:I57"/>
    <mergeCell ref="G58:I58"/>
    <mergeCell ref="G65:I65"/>
    <mergeCell ref="G66:I66"/>
    <mergeCell ref="G67:I67"/>
    <mergeCell ref="G68:I68"/>
    <mergeCell ref="G69:I69"/>
    <mergeCell ref="G59:I59"/>
    <mergeCell ref="G60:I60"/>
    <mergeCell ref="G61:I61"/>
    <mergeCell ref="G62:I62"/>
    <mergeCell ref="G63:I63"/>
    <mergeCell ref="G76:I76"/>
    <mergeCell ref="G77:I77"/>
    <mergeCell ref="G78:I78"/>
    <mergeCell ref="G70:I70"/>
    <mergeCell ref="G71:I71"/>
    <mergeCell ref="G72:I72"/>
    <mergeCell ref="G73:I73"/>
    <mergeCell ref="G74:I74"/>
    <mergeCell ref="G75:I75"/>
    <mergeCell ref="G90:K90"/>
    <mergeCell ref="G91:K91"/>
    <mergeCell ref="G79:I79"/>
    <mergeCell ref="G80:I80"/>
    <mergeCell ref="G81:I81"/>
    <mergeCell ref="G82:K82"/>
    <mergeCell ref="G83:K83"/>
    <mergeCell ref="G84:K84"/>
    <mergeCell ref="A10:K10"/>
    <mergeCell ref="J17:K17"/>
    <mergeCell ref="G17:I17"/>
    <mergeCell ref="E17:F17"/>
    <mergeCell ref="B17:D17"/>
    <mergeCell ref="G92:K92"/>
    <mergeCell ref="G85:K85"/>
    <mergeCell ref="G86:K86"/>
    <mergeCell ref="G87:K87"/>
    <mergeCell ref="G89:K89"/>
  </mergeCells>
  <dataValidations count="1">
    <dataValidation type="list" allowBlank="1" showInputMessage="1" showErrorMessage="1" sqref="G18:G81">
      <formula1>#REF!</formula1>
    </dataValidation>
  </dataValidations>
  <hyperlinks>
    <hyperlink ref="A7" r:id="rId1" display="mailto:satuanpolisipamongpraja50@gmail.com"/>
  </hyperlinks>
  <printOptions/>
  <pageMargins left="0.15748031496062992" right="0.15748031496062992" top="0.8661417322834646" bottom="1.220472440944882" header="0.5118110236220472" footer="0.5118110236220472"/>
  <pageSetup horizontalDpi="600" verticalDpi="600" orientation="portrait" paperSize="5" scale="9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4"/>
  <sheetViews>
    <sheetView view="pageBreakPreview" zoomScale="115" zoomScaleNormal="115" zoomScaleSheetLayoutView="115" zoomScalePageLayoutView="0" workbookViewId="0" topLeftCell="A1">
      <selection activeCell="E11" sqref="E11"/>
    </sheetView>
  </sheetViews>
  <sheetFormatPr defaultColWidth="9.140625" defaultRowHeight="12.75"/>
  <cols>
    <col min="1" max="1" width="6.140625" style="1" customWidth="1"/>
    <col min="2" max="2" width="15.7109375" style="2" customWidth="1"/>
    <col min="3" max="3" width="2.00390625" style="2" bestFit="1" customWidth="1"/>
    <col min="4" max="4" width="13.140625" style="2" customWidth="1"/>
    <col min="5" max="5" width="10.28125" style="1" customWidth="1"/>
    <col min="6" max="6" width="10.7109375" style="1" customWidth="1"/>
    <col min="7" max="7" width="7.8515625" style="1" customWidth="1"/>
    <col min="8" max="8" width="7.8515625" style="2" customWidth="1"/>
    <col min="9" max="9" width="7.00390625" style="2" customWidth="1"/>
    <col min="10" max="11" width="10.421875" style="2" customWidth="1"/>
    <col min="12" max="12" width="8.00390625" style="2" customWidth="1"/>
    <col min="13" max="16384" width="9.140625" style="1" customWidth="1"/>
  </cols>
  <sheetData>
    <row r="1" spans="1:12" ht="12">
      <c r="A1" s="113" t="s">
        <v>408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">
      <c r="A2" s="138" t="s">
        <v>409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">
      <c r="A3" s="138" t="s">
        <v>406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2">
      <c r="A4" s="138" t="s">
        <v>407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7" ht="12">
      <c r="A5" s="2"/>
      <c r="E5" s="2"/>
      <c r="F5" s="2"/>
      <c r="G5" s="2"/>
    </row>
    <row r="6" spans="1:12" s="5" customFormat="1" ht="24" customHeight="1">
      <c r="A6" s="83" t="s">
        <v>14</v>
      </c>
      <c r="B6" s="135" t="s">
        <v>15</v>
      </c>
      <c r="C6" s="136"/>
      <c r="D6" s="137"/>
      <c r="E6" s="135" t="s">
        <v>69</v>
      </c>
      <c r="F6" s="137"/>
      <c r="G6" s="135" t="s">
        <v>60</v>
      </c>
      <c r="H6" s="136"/>
      <c r="I6" s="137"/>
      <c r="J6" s="8" t="s">
        <v>403</v>
      </c>
      <c r="K6" s="8" t="s">
        <v>404</v>
      </c>
      <c r="L6" s="83" t="s">
        <v>405</v>
      </c>
    </row>
    <row r="7" spans="1:12" s="5" customFormat="1" ht="24" customHeight="1">
      <c r="A7" s="55">
        <v>1</v>
      </c>
      <c r="B7" s="64" t="s">
        <v>263</v>
      </c>
      <c r="C7" s="59"/>
      <c r="D7" s="60"/>
      <c r="E7" s="56" t="s">
        <v>264</v>
      </c>
      <c r="F7" s="56"/>
      <c r="G7" s="98" t="s">
        <v>210</v>
      </c>
      <c r="H7" s="98"/>
      <c r="I7" s="98"/>
      <c r="J7" s="8" t="s">
        <v>385</v>
      </c>
      <c r="K7" s="55" t="s">
        <v>386</v>
      </c>
      <c r="L7" s="55">
        <v>49</v>
      </c>
    </row>
    <row r="8" spans="1:12" s="5" customFormat="1" ht="19.5" customHeight="1">
      <c r="A8" s="55">
        <v>2</v>
      </c>
      <c r="B8" s="64" t="s">
        <v>261</v>
      </c>
      <c r="C8" s="59"/>
      <c r="D8" s="60"/>
      <c r="E8" s="56" t="s">
        <v>262</v>
      </c>
      <c r="F8" s="56"/>
      <c r="G8" s="98" t="s">
        <v>210</v>
      </c>
      <c r="H8" s="98"/>
      <c r="I8" s="98"/>
      <c r="J8" s="8" t="s">
        <v>385</v>
      </c>
      <c r="K8" s="55" t="s">
        <v>387</v>
      </c>
      <c r="L8" s="55">
        <v>55</v>
      </c>
    </row>
    <row r="9" spans="1:12" s="5" customFormat="1" ht="19.5" customHeight="1">
      <c r="A9" s="55">
        <v>3</v>
      </c>
      <c r="B9" s="64" t="s">
        <v>270</v>
      </c>
      <c r="C9" s="59"/>
      <c r="D9" s="60"/>
      <c r="E9" s="56" t="s">
        <v>271</v>
      </c>
      <c r="F9" s="56"/>
      <c r="G9" s="98" t="s">
        <v>176</v>
      </c>
      <c r="H9" s="98"/>
      <c r="I9" s="98"/>
      <c r="J9" s="55" t="s">
        <v>388</v>
      </c>
      <c r="K9" s="55" t="s">
        <v>387</v>
      </c>
      <c r="L9" s="55">
        <v>58</v>
      </c>
    </row>
    <row r="10" spans="1:12" s="5" customFormat="1" ht="19.5" customHeight="1">
      <c r="A10" s="55">
        <v>4</v>
      </c>
      <c r="B10" s="64" t="s">
        <v>170</v>
      </c>
      <c r="C10" s="59"/>
      <c r="D10" s="60"/>
      <c r="E10" s="56" t="s">
        <v>182</v>
      </c>
      <c r="F10" s="56"/>
      <c r="G10" s="98" t="s">
        <v>176</v>
      </c>
      <c r="H10" s="98"/>
      <c r="I10" s="98"/>
      <c r="J10" s="55" t="s">
        <v>388</v>
      </c>
      <c r="K10" s="55" t="s">
        <v>387</v>
      </c>
      <c r="L10" s="55">
        <v>56</v>
      </c>
    </row>
    <row r="11" spans="1:12" s="5" customFormat="1" ht="19.5" customHeight="1">
      <c r="A11" s="55">
        <v>5</v>
      </c>
      <c r="B11" s="64" t="s">
        <v>212</v>
      </c>
      <c r="C11" s="59"/>
      <c r="D11" s="60"/>
      <c r="E11" s="56" t="s">
        <v>213</v>
      </c>
      <c r="F11" s="56"/>
      <c r="G11" s="98" t="s">
        <v>243</v>
      </c>
      <c r="H11" s="98"/>
      <c r="I11" s="98"/>
      <c r="J11" s="8" t="s">
        <v>389</v>
      </c>
      <c r="K11" s="55" t="s">
        <v>386</v>
      </c>
      <c r="L11" s="55">
        <v>34</v>
      </c>
    </row>
    <row r="12" spans="1:12" s="5" customFormat="1" ht="14.25" customHeight="1">
      <c r="A12" s="55">
        <v>6</v>
      </c>
      <c r="B12" s="61" t="s">
        <v>167</v>
      </c>
      <c r="C12" s="62"/>
      <c r="D12" s="63"/>
      <c r="E12" s="17" t="s">
        <v>180</v>
      </c>
      <c r="F12" s="17"/>
      <c r="G12" s="98" t="s">
        <v>243</v>
      </c>
      <c r="H12" s="98"/>
      <c r="I12" s="98"/>
      <c r="J12" s="55" t="s">
        <v>389</v>
      </c>
      <c r="K12" s="55" t="s">
        <v>387</v>
      </c>
      <c r="L12" s="55">
        <v>53</v>
      </c>
    </row>
    <row r="13" spans="1:12" s="5" customFormat="1" ht="19.5" customHeight="1">
      <c r="A13" s="55">
        <v>7</v>
      </c>
      <c r="B13" s="61" t="s">
        <v>172</v>
      </c>
      <c r="C13" s="62"/>
      <c r="D13" s="63"/>
      <c r="E13" s="17" t="s">
        <v>173</v>
      </c>
      <c r="F13" s="17"/>
      <c r="G13" s="98" t="s">
        <v>243</v>
      </c>
      <c r="H13" s="98"/>
      <c r="I13" s="98"/>
      <c r="J13" s="55" t="s">
        <v>389</v>
      </c>
      <c r="K13" s="55" t="s">
        <v>387</v>
      </c>
      <c r="L13" s="55">
        <v>58</v>
      </c>
    </row>
    <row r="14" spans="1:12" s="5" customFormat="1" ht="19.5" customHeight="1">
      <c r="A14" s="55">
        <v>8</v>
      </c>
      <c r="B14" s="61" t="s">
        <v>267</v>
      </c>
      <c r="C14" s="62"/>
      <c r="D14" s="63"/>
      <c r="E14" s="17" t="s">
        <v>268</v>
      </c>
      <c r="F14" s="17"/>
      <c r="G14" s="98" t="s">
        <v>211</v>
      </c>
      <c r="H14" s="98"/>
      <c r="I14" s="98"/>
      <c r="J14" s="55" t="s">
        <v>390</v>
      </c>
      <c r="K14" s="55" t="s">
        <v>386</v>
      </c>
      <c r="L14" s="55">
        <v>50</v>
      </c>
    </row>
    <row r="15" spans="1:12" s="5" customFormat="1" ht="19.5" customHeight="1">
      <c r="A15" s="55">
        <v>9</v>
      </c>
      <c r="B15" s="64" t="s">
        <v>72</v>
      </c>
      <c r="C15" s="59"/>
      <c r="D15" s="60"/>
      <c r="E15" s="56" t="s">
        <v>73</v>
      </c>
      <c r="F15" s="56"/>
      <c r="G15" s="98" t="s">
        <v>211</v>
      </c>
      <c r="H15" s="98"/>
      <c r="I15" s="98"/>
      <c r="J15" s="55" t="s">
        <v>390</v>
      </c>
      <c r="K15" s="55" t="s">
        <v>387</v>
      </c>
      <c r="L15" s="55">
        <v>45</v>
      </c>
    </row>
    <row r="16" spans="1:12" s="5" customFormat="1" ht="19.5" customHeight="1">
      <c r="A16" s="55">
        <v>10</v>
      </c>
      <c r="B16" s="64" t="s">
        <v>269</v>
      </c>
      <c r="C16" s="59"/>
      <c r="D16" s="60"/>
      <c r="E16" s="56" t="s">
        <v>266</v>
      </c>
      <c r="F16" s="56"/>
      <c r="G16" s="98" t="s">
        <v>211</v>
      </c>
      <c r="H16" s="98"/>
      <c r="I16" s="98"/>
      <c r="J16" s="55" t="s">
        <v>390</v>
      </c>
      <c r="K16" s="55" t="s">
        <v>387</v>
      </c>
      <c r="L16" s="55">
        <v>45</v>
      </c>
    </row>
    <row r="17" spans="1:12" s="5" customFormat="1" ht="19.5" customHeight="1">
      <c r="A17" s="55">
        <v>11</v>
      </c>
      <c r="B17" s="64" t="s">
        <v>174</v>
      </c>
      <c r="C17" s="59"/>
      <c r="D17" s="60"/>
      <c r="E17" s="17" t="s">
        <v>175</v>
      </c>
      <c r="F17" s="17"/>
      <c r="G17" s="98" t="s">
        <v>211</v>
      </c>
      <c r="H17" s="98"/>
      <c r="I17" s="98"/>
      <c r="J17" s="55" t="s">
        <v>390</v>
      </c>
      <c r="K17" s="55" t="s">
        <v>387</v>
      </c>
      <c r="L17" s="55">
        <v>51</v>
      </c>
    </row>
    <row r="18" spans="1:12" s="5" customFormat="1" ht="19.5" customHeight="1">
      <c r="A18" s="55">
        <v>12</v>
      </c>
      <c r="B18" s="61" t="s">
        <v>205</v>
      </c>
      <c r="C18" s="62"/>
      <c r="D18" s="63"/>
      <c r="E18" s="17" t="s">
        <v>206</v>
      </c>
      <c r="F18" s="17"/>
      <c r="G18" s="98" t="s">
        <v>211</v>
      </c>
      <c r="H18" s="98"/>
      <c r="I18" s="98"/>
      <c r="J18" s="55" t="s">
        <v>390</v>
      </c>
      <c r="K18" s="55" t="s">
        <v>387</v>
      </c>
      <c r="L18" s="55">
        <v>42</v>
      </c>
    </row>
    <row r="19" spans="1:12" s="5" customFormat="1" ht="19.5" customHeight="1">
      <c r="A19" s="55">
        <v>13</v>
      </c>
      <c r="B19" s="61" t="s">
        <v>209</v>
      </c>
      <c r="C19" s="62"/>
      <c r="D19" s="63"/>
      <c r="E19" s="17" t="s">
        <v>44</v>
      </c>
      <c r="F19" s="17"/>
      <c r="G19" s="98" t="s">
        <v>211</v>
      </c>
      <c r="H19" s="98"/>
      <c r="I19" s="98"/>
      <c r="J19" s="55" t="s">
        <v>390</v>
      </c>
      <c r="K19" s="55" t="s">
        <v>387</v>
      </c>
      <c r="L19" s="55">
        <v>55</v>
      </c>
    </row>
    <row r="20" spans="1:12" s="5" customFormat="1" ht="19.5" customHeight="1">
      <c r="A20" s="55">
        <v>14</v>
      </c>
      <c r="B20" s="61" t="s">
        <v>70</v>
      </c>
      <c r="C20" s="62"/>
      <c r="D20" s="63"/>
      <c r="E20" s="17" t="s">
        <v>71</v>
      </c>
      <c r="F20" s="17"/>
      <c r="G20" s="98" t="s">
        <v>177</v>
      </c>
      <c r="H20" s="98"/>
      <c r="I20" s="98"/>
      <c r="J20" s="57" t="s">
        <v>391</v>
      </c>
      <c r="K20" s="55" t="s">
        <v>392</v>
      </c>
      <c r="L20" s="55">
        <v>56</v>
      </c>
    </row>
    <row r="21" spans="1:12" s="5" customFormat="1" ht="19.5" customHeight="1">
      <c r="A21" s="55">
        <v>15</v>
      </c>
      <c r="B21" s="61" t="s">
        <v>17</v>
      </c>
      <c r="C21" s="62"/>
      <c r="D21" s="63"/>
      <c r="E21" s="17" t="s">
        <v>35</v>
      </c>
      <c r="F21" s="17"/>
      <c r="G21" s="98" t="s">
        <v>177</v>
      </c>
      <c r="H21" s="98"/>
      <c r="I21" s="98"/>
      <c r="J21" s="57" t="s">
        <v>391</v>
      </c>
      <c r="K21" s="55" t="s">
        <v>392</v>
      </c>
      <c r="L21" s="55">
        <v>57</v>
      </c>
    </row>
    <row r="22" spans="1:12" s="5" customFormat="1" ht="19.5" customHeight="1">
      <c r="A22" s="55">
        <v>16</v>
      </c>
      <c r="B22" s="61" t="s">
        <v>186</v>
      </c>
      <c r="C22" s="62"/>
      <c r="D22" s="63"/>
      <c r="E22" s="17" t="s">
        <v>187</v>
      </c>
      <c r="F22" s="17"/>
      <c r="G22" s="98" t="s">
        <v>177</v>
      </c>
      <c r="H22" s="98"/>
      <c r="I22" s="98"/>
      <c r="J22" s="57" t="s">
        <v>391</v>
      </c>
      <c r="K22" s="55" t="s">
        <v>392</v>
      </c>
      <c r="L22" s="55">
        <v>57</v>
      </c>
    </row>
    <row r="23" spans="1:12" s="5" customFormat="1" ht="15" customHeight="1">
      <c r="A23" s="55">
        <v>17</v>
      </c>
      <c r="B23" s="61" t="s">
        <v>78</v>
      </c>
      <c r="C23" s="62"/>
      <c r="D23" s="63"/>
      <c r="E23" s="17" t="s">
        <v>51</v>
      </c>
      <c r="F23" s="17"/>
      <c r="G23" s="98" t="s">
        <v>177</v>
      </c>
      <c r="H23" s="98"/>
      <c r="I23" s="98"/>
      <c r="J23" s="57" t="s">
        <v>391</v>
      </c>
      <c r="K23" s="55" t="s">
        <v>387</v>
      </c>
      <c r="L23" s="55">
        <v>44</v>
      </c>
    </row>
    <row r="24" spans="1:12" s="5" customFormat="1" ht="19.5" customHeight="1">
      <c r="A24" s="55">
        <v>18</v>
      </c>
      <c r="B24" s="61" t="s">
        <v>260</v>
      </c>
      <c r="C24" s="62"/>
      <c r="D24" s="63"/>
      <c r="E24" s="17" t="s">
        <v>42</v>
      </c>
      <c r="F24" s="17"/>
      <c r="G24" s="98" t="s">
        <v>177</v>
      </c>
      <c r="H24" s="98"/>
      <c r="I24" s="98"/>
      <c r="J24" s="55" t="s">
        <v>391</v>
      </c>
      <c r="K24" s="55" t="s">
        <v>387</v>
      </c>
      <c r="L24" s="55">
        <v>57</v>
      </c>
    </row>
    <row r="25" spans="1:12" s="5" customFormat="1" ht="19.5" customHeight="1">
      <c r="A25" s="55">
        <v>19</v>
      </c>
      <c r="B25" s="61" t="s">
        <v>188</v>
      </c>
      <c r="C25" s="62"/>
      <c r="D25" s="63"/>
      <c r="E25" s="17" t="s">
        <v>87</v>
      </c>
      <c r="F25" s="17"/>
      <c r="G25" s="98" t="s">
        <v>177</v>
      </c>
      <c r="H25" s="98"/>
      <c r="I25" s="98"/>
      <c r="J25" s="55" t="s">
        <v>391</v>
      </c>
      <c r="K25" s="55" t="s">
        <v>387</v>
      </c>
      <c r="L25" s="55">
        <v>54</v>
      </c>
    </row>
    <row r="26" spans="1:12" s="5" customFormat="1" ht="19.5" customHeight="1">
      <c r="A26" s="55">
        <v>20</v>
      </c>
      <c r="B26" s="61" t="s">
        <v>199</v>
      </c>
      <c r="C26" s="62"/>
      <c r="D26" s="63"/>
      <c r="E26" s="17" t="s">
        <v>41</v>
      </c>
      <c r="F26" s="17"/>
      <c r="G26" s="98" t="s">
        <v>177</v>
      </c>
      <c r="H26" s="98"/>
      <c r="I26" s="98"/>
      <c r="J26" s="55" t="s">
        <v>391</v>
      </c>
      <c r="K26" s="55" t="s">
        <v>387</v>
      </c>
      <c r="L26" s="55">
        <v>53</v>
      </c>
    </row>
    <row r="27" spans="1:12" s="5" customFormat="1" ht="19.5" customHeight="1">
      <c r="A27" s="55">
        <v>21</v>
      </c>
      <c r="B27" s="61" t="s">
        <v>200</v>
      </c>
      <c r="C27" s="62"/>
      <c r="D27" s="63"/>
      <c r="E27" s="17" t="s">
        <v>47</v>
      </c>
      <c r="F27" s="17"/>
      <c r="G27" s="98" t="s">
        <v>177</v>
      </c>
      <c r="H27" s="98"/>
      <c r="I27" s="98"/>
      <c r="J27" s="55" t="s">
        <v>391</v>
      </c>
      <c r="K27" s="55" t="s">
        <v>387</v>
      </c>
      <c r="L27" s="55">
        <v>54</v>
      </c>
    </row>
    <row r="28" spans="1:12" s="5" customFormat="1" ht="19.5" customHeight="1">
      <c r="A28" s="55">
        <v>22</v>
      </c>
      <c r="B28" s="61" t="s">
        <v>189</v>
      </c>
      <c r="C28" s="62"/>
      <c r="D28" s="63"/>
      <c r="E28" s="17" t="s">
        <v>101</v>
      </c>
      <c r="F28" s="17"/>
      <c r="G28" s="98" t="s">
        <v>177</v>
      </c>
      <c r="H28" s="98"/>
      <c r="I28" s="98"/>
      <c r="J28" s="55" t="s">
        <v>391</v>
      </c>
      <c r="K28" s="55" t="s">
        <v>387</v>
      </c>
      <c r="L28" s="55">
        <v>51</v>
      </c>
    </row>
    <row r="29" spans="1:12" s="5" customFormat="1" ht="19.5" customHeight="1">
      <c r="A29" s="55">
        <v>23</v>
      </c>
      <c r="B29" s="61" t="s">
        <v>190</v>
      </c>
      <c r="C29" s="62"/>
      <c r="D29" s="63"/>
      <c r="E29" s="17" t="s">
        <v>102</v>
      </c>
      <c r="F29" s="17"/>
      <c r="G29" s="98" t="s">
        <v>177</v>
      </c>
      <c r="H29" s="98"/>
      <c r="I29" s="98"/>
      <c r="J29" s="55" t="s">
        <v>391</v>
      </c>
      <c r="K29" s="55" t="s">
        <v>387</v>
      </c>
      <c r="L29" s="55">
        <v>51</v>
      </c>
    </row>
    <row r="30" spans="1:12" s="5" customFormat="1" ht="19.5" customHeight="1">
      <c r="A30" s="55">
        <v>24</v>
      </c>
      <c r="B30" s="61" t="s">
        <v>191</v>
      </c>
      <c r="C30" s="62"/>
      <c r="D30" s="63"/>
      <c r="E30" s="17" t="s">
        <v>112</v>
      </c>
      <c r="F30" s="17"/>
      <c r="G30" s="98" t="s">
        <v>177</v>
      </c>
      <c r="H30" s="98"/>
      <c r="I30" s="98"/>
      <c r="J30" s="55" t="s">
        <v>391</v>
      </c>
      <c r="K30" s="55" t="s">
        <v>387</v>
      </c>
      <c r="L30" s="55">
        <v>47</v>
      </c>
    </row>
    <row r="31" spans="1:12" s="5" customFormat="1" ht="19.5" customHeight="1">
      <c r="A31" s="55">
        <v>25</v>
      </c>
      <c r="B31" s="61" t="s">
        <v>192</v>
      </c>
      <c r="C31" s="62"/>
      <c r="D31" s="63"/>
      <c r="E31" s="17" t="s">
        <v>113</v>
      </c>
      <c r="F31" s="17"/>
      <c r="G31" s="98" t="s">
        <v>177</v>
      </c>
      <c r="H31" s="98"/>
      <c r="I31" s="98"/>
      <c r="J31" s="55" t="s">
        <v>391</v>
      </c>
      <c r="K31" s="55" t="s">
        <v>387</v>
      </c>
      <c r="L31" s="55">
        <v>47</v>
      </c>
    </row>
    <row r="32" spans="1:12" s="5" customFormat="1" ht="19.5" customHeight="1">
      <c r="A32" s="55">
        <v>26</v>
      </c>
      <c r="B32" s="61" t="s">
        <v>193</v>
      </c>
      <c r="C32" s="62"/>
      <c r="D32" s="63"/>
      <c r="E32" s="56" t="s">
        <v>55</v>
      </c>
      <c r="F32" s="17"/>
      <c r="G32" s="98" t="s">
        <v>177</v>
      </c>
      <c r="H32" s="98"/>
      <c r="I32" s="98"/>
      <c r="J32" s="55" t="s">
        <v>391</v>
      </c>
      <c r="K32" s="55" t="s">
        <v>387</v>
      </c>
      <c r="L32" s="55">
        <v>52</v>
      </c>
    </row>
    <row r="33" spans="1:12" s="5" customFormat="1" ht="19.5" customHeight="1">
      <c r="A33" s="55">
        <v>27</v>
      </c>
      <c r="B33" s="61" t="s">
        <v>195</v>
      </c>
      <c r="C33" s="62"/>
      <c r="D33" s="63"/>
      <c r="E33" s="17" t="s">
        <v>52</v>
      </c>
      <c r="F33" s="17"/>
      <c r="G33" s="17" t="s">
        <v>177</v>
      </c>
      <c r="H33" s="17"/>
      <c r="I33" s="17"/>
      <c r="J33" s="55" t="s">
        <v>391</v>
      </c>
      <c r="K33" s="55" t="s">
        <v>387</v>
      </c>
      <c r="L33" s="55">
        <v>41</v>
      </c>
    </row>
    <row r="34" spans="1:12" s="5" customFormat="1" ht="19.5" customHeight="1">
      <c r="A34" s="55">
        <v>28</v>
      </c>
      <c r="B34" s="61" t="s">
        <v>196</v>
      </c>
      <c r="C34" s="62"/>
      <c r="D34" s="63"/>
      <c r="E34" s="17" t="s">
        <v>159</v>
      </c>
      <c r="F34" s="17"/>
      <c r="G34" s="17" t="s">
        <v>177</v>
      </c>
      <c r="H34" s="17"/>
      <c r="I34" s="17"/>
      <c r="J34" s="55" t="s">
        <v>391</v>
      </c>
      <c r="K34" s="55" t="s">
        <v>387</v>
      </c>
      <c r="L34" s="55">
        <v>41</v>
      </c>
    </row>
    <row r="35" spans="1:12" s="5" customFormat="1" ht="19.5" customHeight="1">
      <c r="A35" s="55">
        <v>29</v>
      </c>
      <c r="B35" s="61" t="s">
        <v>197</v>
      </c>
      <c r="C35" s="62"/>
      <c r="D35" s="63"/>
      <c r="E35" s="17" t="s">
        <v>45</v>
      </c>
      <c r="F35" s="17"/>
      <c r="G35" s="17" t="s">
        <v>177</v>
      </c>
      <c r="H35" s="17"/>
      <c r="I35" s="17"/>
      <c r="J35" s="55" t="s">
        <v>391</v>
      </c>
      <c r="K35" s="55" t="s">
        <v>387</v>
      </c>
      <c r="L35" s="55">
        <v>40</v>
      </c>
    </row>
    <row r="36" spans="1:12" s="5" customFormat="1" ht="19.5" customHeight="1">
      <c r="A36" s="55">
        <v>30</v>
      </c>
      <c r="B36" s="61" t="s">
        <v>198</v>
      </c>
      <c r="C36" s="62"/>
      <c r="D36" s="63"/>
      <c r="E36" s="17" t="s">
        <v>53</v>
      </c>
      <c r="F36" s="17"/>
      <c r="G36" s="17" t="s">
        <v>177</v>
      </c>
      <c r="H36" s="17"/>
      <c r="I36" s="17"/>
      <c r="J36" s="55" t="s">
        <v>391</v>
      </c>
      <c r="K36" s="55" t="s">
        <v>387</v>
      </c>
      <c r="L36" s="55">
        <v>39</v>
      </c>
    </row>
    <row r="37" spans="1:12" s="5" customFormat="1" ht="19.5" customHeight="1">
      <c r="A37" s="55">
        <v>31</v>
      </c>
      <c r="B37" s="61" t="s">
        <v>194</v>
      </c>
      <c r="C37" s="62"/>
      <c r="D37" s="63"/>
      <c r="E37" s="17" t="s">
        <v>46</v>
      </c>
      <c r="F37" s="17"/>
      <c r="G37" s="100" t="s">
        <v>177</v>
      </c>
      <c r="H37" s="101"/>
      <c r="I37" s="102"/>
      <c r="J37" s="55" t="s">
        <v>391</v>
      </c>
      <c r="K37" s="55" t="s">
        <v>387</v>
      </c>
      <c r="L37" s="55">
        <v>45</v>
      </c>
    </row>
    <row r="38" spans="1:12" s="5" customFormat="1" ht="19.5" customHeight="1">
      <c r="A38" s="55">
        <v>32</v>
      </c>
      <c r="B38" s="61" t="s">
        <v>214</v>
      </c>
      <c r="C38" s="62"/>
      <c r="D38" s="63"/>
      <c r="E38" s="17" t="s">
        <v>43</v>
      </c>
      <c r="F38" s="17"/>
      <c r="G38" s="98" t="s">
        <v>61</v>
      </c>
      <c r="H38" s="98"/>
      <c r="I38" s="98"/>
      <c r="J38" s="55" t="s">
        <v>393</v>
      </c>
      <c r="K38" s="55" t="s">
        <v>387</v>
      </c>
      <c r="L38" s="55">
        <v>48</v>
      </c>
    </row>
    <row r="39" spans="1:12" s="5" customFormat="1" ht="19.5" customHeight="1">
      <c r="A39" s="55">
        <v>33</v>
      </c>
      <c r="B39" s="61" t="s">
        <v>85</v>
      </c>
      <c r="C39" s="62"/>
      <c r="D39" s="63"/>
      <c r="E39" s="17" t="s">
        <v>86</v>
      </c>
      <c r="F39" s="17"/>
      <c r="G39" s="98" t="s">
        <v>61</v>
      </c>
      <c r="H39" s="98"/>
      <c r="I39" s="98"/>
      <c r="J39" s="55" t="s">
        <v>393</v>
      </c>
      <c r="K39" s="55" t="s">
        <v>392</v>
      </c>
      <c r="L39" s="55">
        <v>55</v>
      </c>
    </row>
    <row r="40" spans="1:12" s="5" customFormat="1" ht="19.5" customHeight="1">
      <c r="A40" s="55">
        <v>34</v>
      </c>
      <c r="B40" s="61" t="s">
        <v>20</v>
      </c>
      <c r="C40" s="62"/>
      <c r="D40" s="63"/>
      <c r="E40" s="17" t="s">
        <v>38</v>
      </c>
      <c r="F40" s="17"/>
      <c r="G40" s="98" t="s">
        <v>61</v>
      </c>
      <c r="H40" s="98"/>
      <c r="I40" s="98"/>
      <c r="J40" s="55" t="s">
        <v>393</v>
      </c>
      <c r="K40" s="55" t="s">
        <v>392</v>
      </c>
      <c r="L40" s="55">
        <v>53</v>
      </c>
    </row>
    <row r="41" spans="1:12" s="5" customFormat="1" ht="19.5" customHeight="1">
      <c r="A41" s="55">
        <v>35</v>
      </c>
      <c r="B41" s="61" t="s">
        <v>83</v>
      </c>
      <c r="C41" s="62"/>
      <c r="D41" s="63"/>
      <c r="E41" s="17" t="s">
        <v>84</v>
      </c>
      <c r="F41" s="17"/>
      <c r="G41" s="98" t="s">
        <v>61</v>
      </c>
      <c r="H41" s="98"/>
      <c r="I41" s="98"/>
      <c r="J41" s="55" t="s">
        <v>393</v>
      </c>
      <c r="K41" s="55" t="s">
        <v>392</v>
      </c>
      <c r="L41" s="55">
        <v>55</v>
      </c>
    </row>
    <row r="42" spans="1:12" s="5" customFormat="1" ht="19.5" customHeight="1">
      <c r="A42" s="55">
        <v>36</v>
      </c>
      <c r="B42" s="61" t="s">
        <v>22</v>
      </c>
      <c r="C42" s="62"/>
      <c r="D42" s="63"/>
      <c r="E42" s="17" t="s">
        <v>39</v>
      </c>
      <c r="F42" s="17"/>
      <c r="G42" s="98" t="s">
        <v>61</v>
      </c>
      <c r="H42" s="98"/>
      <c r="I42" s="98"/>
      <c r="J42" s="55" t="s">
        <v>393</v>
      </c>
      <c r="K42" s="55" t="s">
        <v>392</v>
      </c>
      <c r="L42" s="55">
        <v>51</v>
      </c>
    </row>
    <row r="43" spans="1:12" s="5" customFormat="1" ht="19.5" customHeight="1">
      <c r="A43" s="55">
        <v>37</v>
      </c>
      <c r="B43" s="61" t="s">
        <v>103</v>
      </c>
      <c r="C43" s="62"/>
      <c r="D43" s="63"/>
      <c r="E43" s="17" t="s">
        <v>104</v>
      </c>
      <c r="F43" s="17"/>
      <c r="G43" s="98" t="s">
        <v>61</v>
      </c>
      <c r="H43" s="98"/>
      <c r="I43" s="98"/>
      <c r="J43" s="55" t="s">
        <v>393</v>
      </c>
      <c r="K43" s="55" t="s">
        <v>392</v>
      </c>
      <c r="L43" s="55">
        <v>51</v>
      </c>
    </row>
    <row r="44" spans="1:12" s="5" customFormat="1" ht="19.5" customHeight="1">
      <c r="A44" s="55">
        <v>38</v>
      </c>
      <c r="B44" s="61" t="s">
        <v>280</v>
      </c>
      <c r="C44" s="62"/>
      <c r="D44" s="63"/>
      <c r="E44" s="17" t="s">
        <v>109</v>
      </c>
      <c r="F44" s="17"/>
      <c r="G44" s="98" t="s">
        <v>61</v>
      </c>
      <c r="H44" s="98"/>
      <c r="I44" s="98"/>
      <c r="J44" s="55" t="s">
        <v>393</v>
      </c>
      <c r="K44" s="55" t="s">
        <v>387</v>
      </c>
      <c r="L44" s="55">
        <v>49</v>
      </c>
    </row>
    <row r="45" spans="1:12" s="5" customFormat="1" ht="19.5" customHeight="1">
      <c r="A45" s="55">
        <v>39</v>
      </c>
      <c r="B45" s="61" t="s">
        <v>110</v>
      </c>
      <c r="C45" s="62"/>
      <c r="D45" s="63"/>
      <c r="E45" s="17" t="s">
        <v>111</v>
      </c>
      <c r="F45" s="17"/>
      <c r="G45" s="98" t="s">
        <v>61</v>
      </c>
      <c r="H45" s="98"/>
      <c r="I45" s="98"/>
      <c r="J45" s="55" t="s">
        <v>393</v>
      </c>
      <c r="K45" s="55" t="s">
        <v>392</v>
      </c>
      <c r="L45" s="55">
        <v>48</v>
      </c>
    </row>
    <row r="46" spans="1:12" s="5" customFormat="1" ht="19.5" customHeight="1">
      <c r="A46" s="55">
        <v>40</v>
      </c>
      <c r="B46" s="61" t="s">
        <v>281</v>
      </c>
      <c r="C46" s="62"/>
      <c r="D46" s="63"/>
      <c r="E46" s="17" t="s">
        <v>48</v>
      </c>
      <c r="F46" s="17"/>
      <c r="G46" s="98" t="s">
        <v>61</v>
      </c>
      <c r="H46" s="98"/>
      <c r="I46" s="98"/>
      <c r="J46" s="55" t="s">
        <v>393</v>
      </c>
      <c r="K46" s="55" t="s">
        <v>387</v>
      </c>
      <c r="L46" s="55">
        <v>46</v>
      </c>
    </row>
    <row r="47" spans="1:12" s="5" customFormat="1" ht="19.5" customHeight="1">
      <c r="A47" s="55">
        <v>41</v>
      </c>
      <c r="B47" s="61" t="s">
        <v>18</v>
      </c>
      <c r="C47" s="62"/>
      <c r="D47" s="63"/>
      <c r="E47" s="17" t="s">
        <v>36</v>
      </c>
      <c r="F47" s="17"/>
      <c r="G47" s="99" t="s">
        <v>61</v>
      </c>
      <c r="H47" s="99"/>
      <c r="I47" s="99"/>
      <c r="J47" s="55" t="s">
        <v>393</v>
      </c>
      <c r="K47" s="55" t="s">
        <v>392</v>
      </c>
      <c r="L47" s="55">
        <v>53</v>
      </c>
    </row>
    <row r="48" spans="1:12" s="5" customFormat="1" ht="19.5" customHeight="1">
      <c r="A48" s="55">
        <v>42</v>
      </c>
      <c r="B48" s="61" t="s">
        <v>377</v>
      </c>
      <c r="C48" s="62"/>
      <c r="D48" s="63"/>
      <c r="E48" s="17" t="s">
        <v>82</v>
      </c>
      <c r="F48" s="17"/>
      <c r="G48" s="99" t="s">
        <v>61</v>
      </c>
      <c r="H48" s="99"/>
      <c r="I48" s="99"/>
      <c r="J48" s="55" t="s">
        <v>393</v>
      </c>
      <c r="K48" s="55" t="s">
        <v>387</v>
      </c>
      <c r="L48" s="58">
        <v>57</v>
      </c>
    </row>
    <row r="49" spans="1:12" s="5" customFormat="1" ht="19.5" customHeight="1">
      <c r="A49" s="55">
        <v>43</v>
      </c>
      <c r="B49" s="61" t="s">
        <v>21</v>
      </c>
      <c r="C49" s="62"/>
      <c r="D49" s="63"/>
      <c r="E49" s="17" t="s">
        <v>40</v>
      </c>
      <c r="F49" s="17"/>
      <c r="G49" s="99" t="s">
        <v>61</v>
      </c>
      <c r="H49" s="99"/>
      <c r="I49" s="99"/>
      <c r="J49" s="55" t="s">
        <v>393</v>
      </c>
      <c r="K49" s="55" t="s">
        <v>392</v>
      </c>
      <c r="L49" s="55">
        <v>53</v>
      </c>
    </row>
    <row r="50" spans="1:12" s="5" customFormat="1" ht="19.5" customHeight="1">
      <c r="A50" s="55">
        <v>44</v>
      </c>
      <c r="B50" s="61" t="s">
        <v>88</v>
      </c>
      <c r="C50" s="62"/>
      <c r="D50" s="63"/>
      <c r="E50" s="17" t="s">
        <v>89</v>
      </c>
      <c r="F50" s="17"/>
      <c r="G50" s="99" t="s">
        <v>61</v>
      </c>
      <c r="H50" s="99"/>
      <c r="I50" s="99"/>
      <c r="J50" s="55" t="s">
        <v>393</v>
      </c>
      <c r="K50" s="55" t="s">
        <v>392</v>
      </c>
      <c r="L50" s="58">
        <v>54</v>
      </c>
    </row>
    <row r="51" spans="1:12" s="5" customFormat="1" ht="19.5" customHeight="1">
      <c r="A51" s="55">
        <v>45</v>
      </c>
      <c r="B51" s="61" t="s">
        <v>19</v>
      </c>
      <c r="C51" s="62"/>
      <c r="D51" s="63"/>
      <c r="E51" s="17" t="s">
        <v>37</v>
      </c>
      <c r="F51" s="17"/>
      <c r="G51" s="99" t="s">
        <v>61</v>
      </c>
      <c r="H51" s="99"/>
      <c r="I51" s="99"/>
      <c r="J51" s="55" t="s">
        <v>393</v>
      </c>
      <c r="K51" s="55" t="s">
        <v>392</v>
      </c>
      <c r="L51" s="55">
        <v>56</v>
      </c>
    </row>
    <row r="52" spans="1:12" s="5" customFormat="1" ht="19.5" customHeight="1">
      <c r="A52" s="55">
        <v>46</v>
      </c>
      <c r="B52" s="61" t="s">
        <v>378</v>
      </c>
      <c r="C52" s="62"/>
      <c r="D52" s="63"/>
      <c r="E52" s="17" t="s">
        <v>94</v>
      </c>
      <c r="F52" s="17"/>
      <c r="G52" s="99" t="s">
        <v>61</v>
      </c>
      <c r="H52" s="99"/>
      <c r="I52" s="99"/>
      <c r="J52" s="55" t="s">
        <v>393</v>
      </c>
      <c r="K52" s="55" t="s">
        <v>387</v>
      </c>
      <c r="L52" s="58">
        <v>52</v>
      </c>
    </row>
    <row r="53" spans="1:12" s="5" customFormat="1" ht="19.5" customHeight="1">
      <c r="A53" s="55">
        <v>47</v>
      </c>
      <c r="B53" s="61" t="s">
        <v>379</v>
      </c>
      <c r="C53" s="62"/>
      <c r="D53" s="63"/>
      <c r="E53" s="17" t="s">
        <v>140</v>
      </c>
      <c r="F53" s="17"/>
      <c r="G53" s="99" t="s">
        <v>61</v>
      </c>
      <c r="H53" s="99"/>
      <c r="I53" s="99"/>
      <c r="J53" s="55" t="s">
        <v>393</v>
      </c>
      <c r="K53" s="55" t="s">
        <v>387</v>
      </c>
      <c r="L53" s="55">
        <v>44</v>
      </c>
    </row>
    <row r="54" spans="1:12" s="5" customFormat="1" ht="19.5" customHeight="1">
      <c r="A54" s="55">
        <v>48</v>
      </c>
      <c r="B54" s="61" t="s">
        <v>380</v>
      </c>
      <c r="C54" s="62"/>
      <c r="D54" s="63"/>
      <c r="E54" s="17" t="s">
        <v>202</v>
      </c>
      <c r="F54" s="17"/>
      <c r="G54" s="99" t="s">
        <v>61</v>
      </c>
      <c r="H54" s="99"/>
      <c r="I54" s="99"/>
      <c r="J54" s="55" t="s">
        <v>393</v>
      </c>
      <c r="K54" s="55" t="s">
        <v>387</v>
      </c>
      <c r="L54" s="55">
        <v>43</v>
      </c>
    </row>
    <row r="55" spans="1:12" s="5" customFormat="1" ht="19.5" customHeight="1">
      <c r="A55" s="55">
        <v>49</v>
      </c>
      <c r="B55" s="61" t="s">
        <v>381</v>
      </c>
      <c r="C55" s="62"/>
      <c r="D55" s="63"/>
      <c r="E55" s="17" t="s">
        <v>162</v>
      </c>
      <c r="F55" s="17"/>
      <c r="G55" s="99" t="s">
        <v>61</v>
      </c>
      <c r="H55" s="99"/>
      <c r="I55" s="99"/>
      <c r="J55" s="55" t="s">
        <v>393</v>
      </c>
      <c r="K55" s="55" t="s">
        <v>387</v>
      </c>
      <c r="L55" s="55">
        <v>42</v>
      </c>
    </row>
    <row r="56" spans="1:12" s="5" customFormat="1" ht="19.5" customHeight="1">
      <c r="A56" s="55">
        <v>50</v>
      </c>
      <c r="B56" s="61" t="s">
        <v>80</v>
      </c>
      <c r="C56" s="62"/>
      <c r="D56" s="63"/>
      <c r="E56" s="17" t="s">
        <v>81</v>
      </c>
      <c r="F56" s="17"/>
      <c r="G56" s="98" t="s">
        <v>248</v>
      </c>
      <c r="H56" s="98"/>
      <c r="I56" s="98"/>
      <c r="J56" s="55" t="s">
        <v>394</v>
      </c>
      <c r="K56" s="55" t="s">
        <v>392</v>
      </c>
      <c r="L56" s="55">
        <v>58</v>
      </c>
    </row>
    <row r="57" spans="1:12" s="5" customFormat="1" ht="19.5" customHeight="1">
      <c r="A57" s="55">
        <v>51</v>
      </c>
      <c r="B57" s="61" t="s">
        <v>25</v>
      </c>
      <c r="C57" s="62"/>
      <c r="D57" s="63"/>
      <c r="E57" s="17" t="s">
        <v>50</v>
      </c>
      <c r="F57" s="17"/>
      <c r="G57" s="98" t="s">
        <v>248</v>
      </c>
      <c r="H57" s="98"/>
      <c r="I57" s="98"/>
      <c r="J57" s="55" t="s">
        <v>394</v>
      </c>
      <c r="K57" s="55" t="s">
        <v>392</v>
      </c>
      <c r="L57" s="58">
        <v>58</v>
      </c>
    </row>
    <row r="58" spans="1:12" s="5" customFormat="1" ht="19.5" customHeight="1">
      <c r="A58" s="55">
        <v>52</v>
      </c>
      <c r="B58" s="61" t="s">
        <v>24</v>
      </c>
      <c r="C58" s="62"/>
      <c r="D58" s="63"/>
      <c r="E58" s="17" t="s">
        <v>49</v>
      </c>
      <c r="F58" s="17"/>
      <c r="G58" s="98" t="s">
        <v>248</v>
      </c>
      <c r="H58" s="98"/>
      <c r="I58" s="98"/>
      <c r="J58" s="55" t="s">
        <v>394</v>
      </c>
      <c r="K58" s="55" t="s">
        <v>392</v>
      </c>
      <c r="L58" s="55">
        <v>58</v>
      </c>
    </row>
    <row r="59" spans="1:12" s="5" customFormat="1" ht="19.5" customHeight="1">
      <c r="A59" s="55">
        <v>53</v>
      </c>
      <c r="B59" s="61" t="s">
        <v>90</v>
      </c>
      <c r="C59" s="62"/>
      <c r="D59" s="63"/>
      <c r="E59" s="17" t="s">
        <v>91</v>
      </c>
      <c r="F59" s="17"/>
      <c r="G59" s="98" t="s">
        <v>248</v>
      </c>
      <c r="H59" s="98"/>
      <c r="I59" s="98"/>
      <c r="J59" s="55" t="s">
        <v>394</v>
      </c>
      <c r="K59" s="55" t="s">
        <v>392</v>
      </c>
      <c r="L59" s="55">
        <v>52</v>
      </c>
    </row>
    <row r="60" spans="1:12" s="5" customFormat="1" ht="19.5" customHeight="1">
      <c r="A60" s="55">
        <v>54</v>
      </c>
      <c r="B60" s="61" t="s">
        <v>92</v>
      </c>
      <c r="C60" s="62"/>
      <c r="D60" s="63"/>
      <c r="E60" s="17" t="s">
        <v>93</v>
      </c>
      <c r="F60" s="17"/>
      <c r="G60" s="98" t="s">
        <v>248</v>
      </c>
      <c r="H60" s="98"/>
      <c r="I60" s="98"/>
      <c r="J60" s="55" t="s">
        <v>394</v>
      </c>
      <c r="K60" s="55" t="s">
        <v>392</v>
      </c>
      <c r="L60" s="55">
        <v>52</v>
      </c>
    </row>
    <row r="61" spans="1:12" s="5" customFormat="1" ht="19.5" customHeight="1">
      <c r="A61" s="55">
        <v>55</v>
      </c>
      <c r="B61" s="61" t="s">
        <v>95</v>
      </c>
      <c r="C61" s="62"/>
      <c r="D61" s="63"/>
      <c r="E61" s="17" t="s">
        <v>96</v>
      </c>
      <c r="F61" s="17"/>
      <c r="G61" s="98" t="s">
        <v>248</v>
      </c>
      <c r="H61" s="98"/>
      <c r="I61" s="98"/>
      <c r="J61" s="55" t="s">
        <v>394</v>
      </c>
      <c r="K61" s="55" t="s">
        <v>392</v>
      </c>
      <c r="L61" s="55">
        <v>51</v>
      </c>
    </row>
    <row r="62" spans="1:12" s="5" customFormat="1" ht="19.5" customHeight="1">
      <c r="A62" s="55">
        <v>56</v>
      </c>
      <c r="B62" s="61" t="s">
        <v>97</v>
      </c>
      <c r="C62" s="62"/>
      <c r="D62" s="63"/>
      <c r="E62" s="17" t="s">
        <v>98</v>
      </c>
      <c r="F62" s="17"/>
      <c r="G62" s="98" t="s">
        <v>248</v>
      </c>
      <c r="H62" s="98"/>
      <c r="I62" s="98"/>
      <c r="J62" s="55" t="s">
        <v>394</v>
      </c>
      <c r="K62" s="55" t="s">
        <v>392</v>
      </c>
      <c r="L62" s="55">
        <v>51</v>
      </c>
    </row>
    <row r="63" spans="1:12" s="5" customFormat="1" ht="19.5" customHeight="1">
      <c r="A63" s="55">
        <v>57</v>
      </c>
      <c r="B63" s="61" t="s">
        <v>99</v>
      </c>
      <c r="C63" s="62"/>
      <c r="D63" s="63"/>
      <c r="E63" s="17" t="s">
        <v>100</v>
      </c>
      <c r="F63" s="17"/>
      <c r="G63" s="98" t="s">
        <v>248</v>
      </c>
      <c r="H63" s="98"/>
      <c r="I63" s="98"/>
      <c r="J63" s="55" t="s">
        <v>394</v>
      </c>
      <c r="K63" s="55" t="s">
        <v>392</v>
      </c>
      <c r="L63" s="55">
        <v>51</v>
      </c>
    </row>
    <row r="64" spans="1:12" s="5" customFormat="1" ht="19.5" customHeight="1">
      <c r="A64" s="55">
        <v>58</v>
      </c>
      <c r="B64" s="61" t="s">
        <v>105</v>
      </c>
      <c r="C64" s="62"/>
      <c r="D64" s="63"/>
      <c r="E64" s="17" t="s">
        <v>106</v>
      </c>
      <c r="F64" s="17"/>
      <c r="G64" s="98" t="s">
        <v>248</v>
      </c>
      <c r="H64" s="98"/>
      <c r="I64" s="98"/>
      <c r="J64" s="55" t="s">
        <v>394</v>
      </c>
      <c r="K64" s="55" t="s">
        <v>392</v>
      </c>
      <c r="L64" s="55">
        <v>51</v>
      </c>
    </row>
    <row r="65" spans="1:12" s="5" customFormat="1" ht="19.5" customHeight="1">
      <c r="A65" s="55">
        <v>59</v>
      </c>
      <c r="B65" s="61" t="s">
        <v>107</v>
      </c>
      <c r="C65" s="62"/>
      <c r="D65" s="63"/>
      <c r="E65" s="17" t="s">
        <v>108</v>
      </c>
      <c r="F65" s="17"/>
      <c r="G65" s="98" t="s">
        <v>248</v>
      </c>
      <c r="H65" s="98"/>
      <c r="I65" s="98"/>
      <c r="J65" s="55" t="s">
        <v>394</v>
      </c>
      <c r="K65" s="55" t="s">
        <v>392</v>
      </c>
      <c r="L65" s="55">
        <v>50</v>
      </c>
    </row>
    <row r="66" spans="1:12" s="5" customFormat="1" ht="19.5" customHeight="1">
      <c r="A66" s="55">
        <v>60</v>
      </c>
      <c r="B66" s="61" t="s">
        <v>23</v>
      </c>
      <c r="C66" s="62"/>
      <c r="D66" s="63"/>
      <c r="E66" s="17" t="s">
        <v>54</v>
      </c>
      <c r="F66" s="17"/>
      <c r="G66" s="98" t="s">
        <v>248</v>
      </c>
      <c r="H66" s="98"/>
      <c r="I66" s="98"/>
      <c r="J66" s="55" t="s">
        <v>394</v>
      </c>
      <c r="K66" s="55" t="s">
        <v>392</v>
      </c>
      <c r="L66" s="55">
        <v>47</v>
      </c>
    </row>
    <row r="67" spans="1:12" s="5" customFormat="1" ht="19.5" customHeight="1">
      <c r="A67" s="55">
        <v>61</v>
      </c>
      <c r="B67" s="61" t="s">
        <v>114</v>
      </c>
      <c r="C67" s="62"/>
      <c r="D67" s="63"/>
      <c r="E67" s="17" t="s">
        <v>115</v>
      </c>
      <c r="F67" s="17"/>
      <c r="G67" s="98" t="s">
        <v>248</v>
      </c>
      <c r="H67" s="98"/>
      <c r="I67" s="98"/>
      <c r="J67" s="55" t="s">
        <v>394</v>
      </c>
      <c r="K67" s="55" t="s">
        <v>392</v>
      </c>
      <c r="L67" s="55">
        <v>54</v>
      </c>
    </row>
    <row r="68" spans="1:12" s="5" customFormat="1" ht="19.5" customHeight="1">
      <c r="A68" s="55">
        <v>62</v>
      </c>
      <c r="B68" s="61" t="s">
        <v>116</v>
      </c>
      <c r="C68" s="62"/>
      <c r="D68" s="63"/>
      <c r="E68" s="17" t="s">
        <v>117</v>
      </c>
      <c r="F68" s="17"/>
      <c r="G68" s="98" t="s">
        <v>248</v>
      </c>
      <c r="H68" s="98"/>
      <c r="I68" s="98"/>
      <c r="J68" s="55" t="s">
        <v>394</v>
      </c>
      <c r="K68" s="55" t="s">
        <v>392</v>
      </c>
      <c r="L68" s="55">
        <v>56</v>
      </c>
    </row>
    <row r="69" spans="1:12" s="5" customFormat="1" ht="19.5" customHeight="1">
      <c r="A69" s="55">
        <v>63</v>
      </c>
      <c r="B69" s="61" t="s">
        <v>118</v>
      </c>
      <c r="C69" s="62"/>
      <c r="D69" s="63"/>
      <c r="E69" s="17" t="s">
        <v>119</v>
      </c>
      <c r="F69" s="17"/>
      <c r="G69" s="98" t="s">
        <v>248</v>
      </c>
      <c r="H69" s="98"/>
      <c r="I69" s="98"/>
      <c r="J69" s="55" t="s">
        <v>394</v>
      </c>
      <c r="K69" s="55" t="s">
        <v>392</v>
      </c>
      <c r="L69" s="55">
        <v>55</v>
      </c>
    </row>
    <row r="70" spans="1:12" s="5" customFormat="1" ht="19.5" customHeight="1">
      <c r="A70" s="55">
        <v>64</v>
      </c>
      <c r="B70" s="61" t="s">
        <v>120</v>
      </c>
      <c r="C70" s="62"/>
      <c r="D70" s="63"/>
      <c r="E70" s="17" t="s">
        <v>121</v>
      </c>
      <c r="F70" s="17"/>
      <c r="G70" s="98" t="s">
        <v>248</v>
      </c>
      <c r="H70" s="98"/>
      <c r="I70" s="98"/>
      <c r="J70" s="55" t="s">
        <v>394</v>
      </c>
      <c r="K70" s="55" t="s">
        <v>392</v>
      </c>
      <c r="L70" s="55">
        <v>53</v>
      </c>
    </row>
    <row r="71" spans="1:12" s="5" customFormat="1" ht="19.5" customHeight="1">
      <c r="A71" s="55">
        <v>65</v>
      </c>
      <c r="B71" s="61" t="s">
        <v>122</v>
      </c>
      <c r="C71" s="62"/>
      <c r="D71" s="63"/>
      <c r="E71" s="17" t="s">
        <v>123</v>
      </c>
      <c r="F71" s="17"/>
      <c r="G71" s="98" t="s">
        <v>248</v>
      </c>
      <c r="H71" s="98"/>
      <c r="I71" s="98"/>
      <c r="J71" s="55" t="s">
        <v>394</v>
      </c>
      <c r="K71" s="55" t="s">
        <v>392</v>
      </c>
      <c r="L71" s="55">
        <v>52</v>
      </c>
    </row>
    <row r="72" spans="1:12" s="5" customFormat="1" ht="19.5" customHeight="1">
      <c r="A72" s="55">
        <v>66</v>
      </c>
      <c r="B72" s="61" t="s">
        <v>124</v>
      </c>
      <c r="C72" s="62"/>
      <c r="D72" s="63"/>
      <c r="E72" s="17" t="s">
        <v>125</v>
      </c>
      <c r="F72" s="17"/>
      <c r="G72" s="98" t="s">
        <v>248</v>
      </c>
      <c r="H72" s="98"/>
      <c r="I72" s="98"/>
      <c r="J72" s="55" t="s">
        <v>394</v>
      </c>
      <c r="K72" s="55" t="s">
        <v>392</v>
      </c>
      <c r="L72" s="55">
        <v>52</v>
      </c>
    </row>
    <row r="73" spans="1:12" s="5" customFormat="1" ht="19.5" customHeight="1">
      <c r="A73" s="55">
        <v>67</v>
      </c>
      <c r="B73" s="61" t="s">
        <v>126</v>
      </c>
      <c r="C73" s="62"/>
      <c r="D73" s="63"/>
      <c r="E73" s="17" t="s">
        <v>127</v>
      </c>
      <c r="F73" s="17"/>
      <c r="G73" s="98" t="s">
        <v>248</v>
      </c>
      <c r="H73" s="98"/>
      <c r="I73" s="98"/>
      <c r="J73" s="55" t="s">
        <v>394</v>
      </c>
      <c r="K73" s="55" t="s">
        <v>392</v>
      </c>
      <c r="L73" s="55">
        <v>52</v>
      </c>
    </row>
    <row r="74" spans="1:12" s="5" customFormat="1" ht="19.5" customHeight="1">
      <c r="A74" s="55">
        <v>68</v>
      </c>
      <c r="B74" s="61" t="s">
        <v>128</v>
      </c>
      <c r="C74" s="62"/>
      <c r="D74" s="63"/>
      <c r="E74" s="17" t="s">
        <v>129</v>
      </c>
      <c r="F74" s="17"/>
      <c r="G74" s="98" t="s">
        <v>248</v>
      </c>
      <c r="H74" s="98"/>
      <c r="I74" s="98"/>
      <c r="J74" s="55" t="s">
        <v>394</v>
      </c>
      <c r="K74" s="55" t="s">
        <v>392</v>
      </c>
      <c r="L74" s="55">
        <v>50</v>
      </c>
    </row>
    <row r="75" spans="1:12" s="5" customFormat="1" ht="19.5" customHeight="1">
      <c r="A75" s="55">
        <v>69</v>
      </c>
      <c r="B75" s="61" t="s">
        <v>130</v>
      </c>
      <c r="C75" s="62"/>
      <c r="D75" s="63"/>
      <c r="E75" s="17" t="s">
        <v>131</v>
      </c>
      <c r="F75" s="17"/>
      <c r="G75" s="98" t="s">
        <v>248</v>
      </c>
      <c r="H75" s="98"/>
      <c r="I75" s="98"/>
      <c r="J75" s="55" t="s">
        <v>394</v>
      </c>
      <c r="K75" s="55" t="s">
        <v>392</v>
      </c>
      <c r="L75" s="9">
        <v>49</v>
      </c>
    </row>
    <row r="76" spans="1:12" s="5" customFormat="1" ht="19.5" customHeight="1">
      <c r="A76" s="55">
        <v>70</v>
      </c>
      <c r="B76" s="61" t="s">
        <v>132</v>
      </c>
      <c r="C76" s="62"/>
      <c r="D76" s="63"/>
      <c r="E76" s="17" t="s">
        <v>133</v>
      </c>
      <c r="F76" s="17"/>
      <c r="G76" s="98" t="s">
        <v>248</v>
      </c>
      <c r="H76" s="98"/>
      <c r="I76" s="98"/>
      <c r="J76" s="55" t="s">
        <v>394</v>
      </c>
      <c r="K76" s="55" t="s">
        <v>392</v>
      </c>
      <c r="L76" s="55">
        <v>48</v>
      </c>
    </row>
    <row r="77" spans="1:12" s="5" customFormat="1" ht="19.5" customHeight="1">
      <c r="A77" s="55">
        <v>71</v>
      </c>
      <c r="B77" s="61" t="s">
        <v>134</v>
      </c>
      <c r="C77" s="62"/>
      <c r="D77" s="63"/>
      <c r="E77" s="17" t="s">
        <v>135</v>
      </c>
      <c r="F77" s="17"/>
      <c r="G77" s="98" t="s">
        <v>248</v>
      </c>
      <c r="H77" s="98"/>
      <c r="I77" s="98"/>
      <c r="J77" s="55" t="s">
        <v>394</v>
      </c>
      <c r="K77" s="55" t="s">
        <v>392</v>
      </c>
      <c r="L77" s="55">
        <v>47</v>
      </c>
    </row>
    <row r="78" spans="1:12" s="5" customFormat="1" ht="19.5" customHeight="1">
      <c r="A78" s="55">
        <v>72</v>
      </c>
      <c r="B78" s="61" t="s">
        <v>203</v>
      </c>
      <c r="C78" s="62"/>
      <c r="D78" s="63"/>
      <c r="E78" s="17" t="s">
        <v>204</v>
      </c>
      <c r="F78" s="17"/>
      <c r="G78" s="98" t="s">
        <v>248</v>
      </c>
      <c r="H78" s="98"/>
      <c r="I78" s="98"/>
      <c r="J78" s="55" t="s">
        <v>394</v>
      </c>
      <c r="K78" s="55" t="s">
        <v>392</v>
      </c>
      <c r="L78" s="55">
        <v>52</v>
      </c>
    </row>
    <row r="79" spans="1:12" s="5" customFormat="1" ht="19.5" customHeight="1">
      <c r="A79" s="55">
        <v>73</v>
      </c>
      <c r="B79" s="61" t="s">
        <v>136</v>
      </c>
      <c r="C79" s="62"/>
      <c r="D79" s="63"/>
      <c r="E79" s="17" t="s">
        <v>137</v>
      </c>
      <c r="F79" s="17"/>
      <c r="G79" s="98" t="s">
        <v>248</v>
      </c>
      <c r="H79" s="98"/>
      <c r="I79" s="98"/>
      <c r="J79" s="55" t="s">
        <v>394</v>
      </c>
      <c r="K79" s="55" t="s">
        <v>392</v>
      </c>
      <c r="L79" s="55">
        <v>45</v>
      </c>
    </row>
    <row r="80" spans="1:12" s="5" customFormat="1" ht="19.5" customHeight="1">
      <c r="A80" s="55">
        <v>74</v>
      </c>
      <c r="B80" s="61" t="s">
        <v>138</v>
      </c>
      <c r="C80" s="62"/>
      <c r="D80" s="63"/>
      <c r="E80" s="17" t="s">
        <v>139</v>
      </c>
      <c r="F80" s="17"/>
      <c r="G80" s="98" t="s">
        <v>248</v>
      </c>
      <c r="H80" s="98"/>
      <c r="I80" s="98"/>
      <c r="J80" s="55" t="s">
        <v>394</v>
      </c>
      <c r="K80" s="55" t="s">
        <v>392</v>
      </c>
      <c r="L80" s="55">
        <v>45</v>
      </c>
    </row>
    <row r="81" spans="1:12" s="5" customFormat="1" ht="19.5" customHeight="1">
      <c r="A81" s="55">
        <v>75</v>
      </c>
      <c r="B81" s="61" t="s">
        <v>141</v>
      </c>
      <c r="C81" s="62"/>
      <c r="D81" s="63"/>
      <c r="E81" s="17" t="s">
        <v>142</v>
      </c>
      <c r="F81" s="17"/>
      <c r="G81" s="98" t="s">
        <v>248</v>
      </c>
      <c r="H81" s="98"/>
      <c r="I81" s="98"/>
      <c r="J81" s="55" t="s">
        <v>394</v>
      </c>
      <c r="K81" s="55" t="s">
        <v>392</v>
      </c>
      <c r="L81" s="55">
        <v>44</v>
      </c>
    </row>
    <row r="82" spans="1:12" s="5" customFormat="1" ht="19.5" customHeight="1">
      <c r="A82" s="55">
        <v>76</v>
      </c>
      <c r="B82" s="61" t="s">
        <v>143</v>
      </c>
      <c r="C82" s="62"/>
      <c r="D82" s="63"/>
      <c r="E82" s="17" t="s">
        <v>144</v>
      </c>
      <c r="F82" s="17"/>
      <c r="G82" s="98" t="s">
        <v>248</v>
      </c>
      <c r="H82" s="98"/>
      <c r="I82" s="98"/>
      <c r="J82" s="55" t="s">
        <v>394</v>
      </c>
      <c r="K82" s="55" t="s">
        <v>392</v>
      </c>
      <c r="L82" s="55">
        <v>44</v>
      </c>
    </row>
    <row r="83" spans="1:12" s="5" customFormat="1" ht="19.5" customHeight="1">
      <c r="A83" s="55">
        <v>77</v>
      </c>
      <c r="B83" s="61" t="s">
        <v>145</v>
      </c>
      <c r="C83" s="62"/>
      <c r="D83" s="63"/>
      <c r="E83" s="17" t="s">
        <v>146</v>
      </c>
      <c r="F83" s="17"/>
      <c r="G83" s="98" t="s">
        <v>248</v>
      </c>
      <c r="H83" s="98"/>
      <c r="I83" s="98"/>
      <c r="J83" s="55" t="s">
        <v>394</v>
      </c>
      <c r="K83" s="55" t="s">
        <v>392</v>
      </c>
      <c r="L83" s="58">
        <v>43</v>
      </c>
    </row>
    <row r="84" spans="1:12" s="5" customFormat="1" ht="19.5" customHeight="1">
      <c r="A84" s="55">
        <v>78</v>
      </c>
      <c r="B84" s="61" t="s">
        <v>147</v>
      </c>
      <c r="C84" s="62"/>
      <c r="D84" s="63"/>
      <c r="E84" s="17" t="s">
        <v>148</v>
      </c>
      <c r="F84" s="17"/>
      <c r="G84" s="98" t="s">
        <v>248</v>
      </c>
      <c r="H84" s="98"/>
      <c r="I84" s="98"/>
      <c r="J84" s="55" t="s">
        <v>394</v>
      </c>
      <c r="K84" s="55" t="s">
        <v>392</v>
      </c>
      <c r="L84" s="58">
        <v>43</v>
      </c>
    </row>
    <row r="85" spans="1:12" s="5" customFormat="1" ht="19.5" customHeight="1">
      <c r="A85" s="55">
        <v>79</v>
      </c>
      <c r="B85" s="61" t="s">
        <v>149</v>
      </c>
      <c r="C85" s="62"/>
      <c r="D85" s="63"/>
      <c r="E85" s="17" t="s">
        <v>150</v>
      </c>
      <c r="F85" s="17"/>
      <c r="G85" s="98" t="s">
        <v>248</v>
      </c>
      <c r="H85" s="98"/>
      <c r="I85" s="98"/>
      <c r="J85" s="55" t="s">
        <v>394</v>
      </c>
      <c r="K85" s="55" t="s">
        <v>392</v>
      </c>
      <c r="L85" s="55">
        <v>42</v>
      </c>
    </row>
    <row r="86" spans="1:12" s="5" customFormat="1" ht="19.5" customHeight="1">
      <c r="A86" s="55">
        <v>80</v>
      </c>
      <c r="B86" s="61" t="s">
        <v>151</v>
      </c>
      <c r="C86" s="62"/>
      <c r="D86" s="63"/>
      <c r="E86" s="17" t="s">
        <v>152</v>
      </c>
      <c r="F86" s="17"/>
      <c r="G86" s="98" t="s">
        <v>248</v>
      </c>
      <c r="H86" s="98"/>
      <c r="I86" s="98"/>
      <c r="J86" s="55" t="s">
        <v>394</v>
      </c>
      <c r="K86" s="55" t="s">
        <v>392</v>
      </c>
      <c r="L86" s="55">
        <v>42</v>
      </c>
    </row>
    <row r="87" spans="1:12" s="5" customFormat="1" ht="19.5" customHeight="1">
      <c r="A87" s="55">
        <v>81</v>
      </c>
      <c r="B87" s="61" t="s">
        <v>153</v>
      </c>
      <c r="C87" s="62"/>
      <c r="D87" s="63"/>
      <c r="E87" s="17" t="s">
        <v>154</v>
      </c>
      <c r="F87" s="17"/>
      <c r="G87" s="98" t="s">
        <v>248</v>
      </c>
      <c r="H87" s="98"/>
      <c r="I87" s="98"/>
      <c r="J87" s="55" t="s">
        <v>394</v>
      </c>
      <c r="K87" s="55" t="s">
        <v>392</v>
      </c>
      <c r="L87" s="58">
        <v>42</v>
      </c>
    </row>
    <row r="88" spans="1:12" s="5" customFormat="1" ht="19.5" customHeight="1">
      <c r="A88" s="55">
        <v>82</v>
      </c>
      <c r="B88" s="61" t="s">
        <v>155</v>
      </c>
      <c r="C88" s="62"/>
      <c r="D88" s="63"/>
      <c r="E88" s="17" t="s">
        <v>156</v>
      </c>
      <c r="F88" s="17"/>
      <c r="G88" s="98" t="s">
        <v>248</v>
      </c>
      <c r="H88" s="98"/>
      <c r="I88" s="98"/>
      <c r="J88" s="55" t="s">
        <v>394</v>
      </c>
      <c r="K88" s="55" t="s">
        <v>392</v>
      </c>
      <c r="L88" s="55">
        <v>42</v>
      </c>
    </row>
    <row r="89" spans="1:12" s="5" customFormat="1" ht="19.5" customHeight="1">
      <c r="A89" s="55">
        <v>83</v>
      </c>
      <c r="B89" s="61" t="s">
        <v>157</v>
      </c>
      <c r="C89" s="62"/>
      <c r="D89" s="63"/>
      <c r="E89" s="17" t="s">
        <v>158</v>
      </c>
      <c r="F89" s="17"/>
      <c r="G89" s="98" t="s">
        <v>248</v>
      </c>
      <c r="H89" s="98"/>
      <c r="I89" s="98"/>
      <c r="J89" s="55" t="s">
        <v>394</v>
      </c>
      <c r="K89" s="55" t="s">
        <v>392</v>
      </c>
      <c r="L89" s="58">
        <v>41</v>
      </c>
    </row>
    <row r="90" spans="1:12" s="5" customFormat="1" ht="19.5" customHeight="1">
      <c r="A90" s="55">
        <v>84</v>
      </c>
      <c r="B90" s="61" t="s">
        <v>178</v>
      </c>
      <c r="C90" s="62"/>
      <c r="D90" s="63"/>
      <c r="E90" s="17" t="s">
        <v>179</v>
      </c>
      <c r="F90" s="17"/>
      <c r="G90" s="98" t="s">
        <v>248</v>
      </c>
      <c r="H90" s="98"/>
      <c r="I90" s="98"/>
      <c r="J90" s="55" t="s">
        <v>394</v>
      </c>
      <c r="K90" s="55" t="s">
        <v>392</v>
      </c>
      <c r="L90" s="55">
        <v>44</v>
      </c>
    </row>
    <row r="91" spans="1:12" s="5" customFormat="1" ht="19.5" customHeight="1">
      <c r="A91" s="55">
        <v>85</v>
      </c>
      <c r="B91" s="61" t="s">
        <v>75</v>
      </c>
      <c r="C91" s="62"/>
      <c r="D91" s="63"/>
      <c r="E91" s="17" t="s">
        <v>76</v>
      </c>
      <c r="F91" s="17"/>
      <c r="G91" s="98" t="s">
        <v>248</v>
      </c>
      <c r="H91" s="98"/>
      <c r="I91" s="98"/>
      <c r="J91" s="55" t="s">
        <v>394</v>
      </c>
      <c r="K91" s="55" t="s">
        <v>392</v>
      </c>
      <c r="L91" s="55">
        <v>37</v>
      </c>
    </row>
    <row r="92" spans="1:12" s="5" customFormat="1" ht="19.5" customHeight="1">
      <c r="A92" s="55">
        <v>86</v>
      </c>
      <c r="B92" s="61" t="s">
        <v>160</v>
      </c>
      <c r="C92" s="62"/>
      <c r="D92" s="63"/>
      <c r="E92" s="17" t="s">
        <v>161</v>
      </c>
      <c r="F92" s="17"/>
      <c r="G92" s="98" t="s">
        <v>248</v>
      </c>
      <c r="H92" s="98"/>
      <c r="I92" s="98"/>
      <c r="J92" s="55" t="s">
        <v>394</v>
      </c>
      <c r="K92" s="55" t="s">
        <v>392</v>
      </c>
      <c r="L92" s="55">
        <v>42</v>
      </c>
    </row>
    <row r="93" spans="1:12" s="5" customFormat="1" ht="19.5" customHeight="1">
      <c r="A93" s="55">
        <v>87</v>
      </c>
      <c r="B93" s="61" t="s">
        <v>163</v>
      </c>
      <c r="C93" s="62"/>
      <c r="D93" s="63"/>
      <c r="E93" s="17" t="s">
        <v>164</v>
      </c>
      <c r="F93" s="17"/>
      <c r="G93" s="98" t="s">
        <v>249</v>
      </c>
      <c r="H93" s="98"/>
      <c r="I93" s="98"/>
      <c r="J93" s="55" t="s">
        <v>395</v>
      </c>
      <c r="K93" s="55" t="s">
        <v>392</v>
      </c>
      <c r="L93" s="55">
        <v>52</v>
      </c>
    </row>
    <row r="94" spans="1:12" s="5" customFormat="1" ht="19.5" customHeight="1">
      <c r="A94" s="55">
        <v>88</v>
      </c>
      <c r="B94" s="61" t="s">
        <v>184</v>
      </c>
      <c r="C94" s="62"/>
      <c r="D94" s="63"/>
      <c r="E94" s="17" t="s">
        <v>185</v>
      </c>
      <c r="F94" s="17"/>
      <c r="G94" s="98" t="s">
        <v>247</v>
      </c>
      <c r="H94" s="98"/>
      <c r="I94" s="98"/>
      <c r="J94" s="55" t="s">
        <v>396</v>
      </c>
      <c r="K94" s="55" t="s">
        <v>397</v>
      </c>
      <c r="L94" s="55">
        <v>47</v>
      </c>
    </row>
    <row r="95" spans="1:12" ht="19.5" customHeight="1">
      <c r="A95" s="55">
        <v>89</v>
      </c>
      <c r="B95" s="61" t="s">
        <v>165</v>
      </c>
      <c r="C95" s="62"/>
      <c r="D95" s="63"/>
      <c r="E95" s="17" t="s">
        <v>166</v>
      </c>
      <c r="F95" s="17"/>
      <c r="G95" s="98" t="s">
        <v>247</v>
      </c>
      <c r="H95" s="98"/>
      <c r="I95" s="98"/>
      <c r="J95" s="55" t="s">
        <v>396</v>
      </c>
      <c r="K95" s="55" t="s">
        <v>398</v>
      </c>
      <c r="L95" s="55">
        <v>44</v>
      </c>
    </row>
    <row r="96" spans="1:12" ht="12" customHeight="1">
      <c r="A96" s="11"/>
      <c r="B96" s="12"/>
      <c r="C96" s="12"/>
      <c r="D96" s="12"/>
      <c r="E96" s="5"/>
      <c r="F96" s="5"/>
      <c r="G96" s="96"/>
      <c r="H96" s="96"/>
      <c r="I96" s="96"/>
      <c r="J96" s="96"/>
      <c r="K96" s="96"/>
      <c r="L96" s="96"/>
    </row>
    <row r="97" spans="1:12" ht="12" customHeight="1">
      <c r="A97" s="85" t="s">
        <v>410</v>
      </c>
      <c r="B97" s="12"/>
      <c r="C97" s="12"/>
      <c r="D97" s="12"/>
      <c r="E97" s="5"/>
      <c r="F97" s="5"/>
      <c r="H97" s="1"/>
      <c r="I97" s="1"/>
      <c r="J97" s="1"/>
      <c r="K97" s="1"/>
      <c r="L97" s="1"/>
    </row>
    <row r="98" spans="1:12" ht="12">
      <c r="A98" s="5"/>
      <c r="B98" s="5" t="s">
        <v>386</v>
      </c>
      <c r="C98" s="5" t="s">
        <v>399</v>
      </c>
      <c r="D98" s="5">
        <f>COUNTIF($K$7:$K$95,B98)</f>
        <v>3</v>
      </c>
      <c r="E98" s="5"/>
      <c r="F98" s="5"/>
      <c r="G98" s="96" t="s">
        <v>411</v>
      </c>
      <c r="H98" s="96"/>
      <c r="I98" s="96"/>
      <c r="J98" s="96"/>
      <c r="K98" s="96"/>
      <c r="L98" s="96"/>
    </row>
    <row r="99" spans="1:12" ht="12">
      <c r="A99" s="5"/>
      <c r="B99" s="5" t="s">
        <v>387</v>
      </c>
      <c r="C99" s="5" t="s">
        <v>399</v>
      </c>
      <c r="D99" s="5">
        <f>COUNTIF($K$7:$K$95,B99)</f>
        <v>33</v>
      </c>
      <c r="E99" s="5"/>
      <c r="F99" s="5"/>
      <c r="G99" s="96" t="s">
        <v>56</v>
      </c>
      <c r="H99" s="96"/>
      <c r="I99" s="96"/>
      <c r="J99" s="96"/>
      <c r="K99" s="96"/>
      <c r="L99" s="96"/>
    </row>
    <row r="100" spans="1:12" ht="12">
      <c r="A100" s="5"/>
      <c r="B100" s="5" t="s">
        <v>392</v>
      </c>
      <c r="C100" s="5" t="s">
        <v>399</v>
      </c>
      <c r="D100" s="5">
        <f>COUNTIF($K$7:$K$95,B100)</f>
        <v>51</v>
      </c>
      <c r="E100" s="5"/>
      <c r="F100" s="5"/>
      <c r="G100" s="96" t="s">
        <v>29</v>
      </c>
      <c r="H100" s="96"/>
      <c r="I100" s="96"/>
      <c r="J100" s="96"/>
      <c r="K100" s="96"/>
      <c r="L100" s="96"/>
    </row>
    <row r="101" spans="1:12" ht="12">
      <c r="A101" s="5"/>
      <c r="B101" s="5" t="s">
        <v>397</v>
      </c>
      <c r="C101" s="5" t="s">
        <v>399</v>
      </c>
      <c r="D101" s="5">
        <f>COUNTIF($K$7:$K$95,B101)</f>
        <v>1</v>
      </c>
      <c r="E101" s="5"/>
      <c r="F101" s="5"/>
      <c r="G101" s="96"/>
      <c r="H101" s="96"/>
      <c r="I101" s="96"/>
      <c r="J101" s="96"/>
      <c r="K101" s="96"/>
      <c r="L101" s="96"/>
    </row>
    <row r="102" spans="1:12" ht="12">
      <c r="A102" s="5"/>
      <c r="B102" s="5" t="s">
        <v>398</v>
      </c>
      <c r="C102" s="5" t="s">
        <v>399</v>
      </c>
      <c r="D102" s="5">
        <f>COUNTIF($K$7:$K$95,B102)</f>
        <v>1</v>
      </c>
      <c r="E102" s="5"/>
      <c r="F102" s="5"/>
      <c r="G102" s="96"/>
      <c r="H102" s="96"/>
      <c r="I102" s="96"/>
      <c r="J102" s="96"/>
      <c r="K102" s="96"/>
      <c r="L102" s="96"/>
    </row>
    <row r="103" spans="1:12" ht="12">
      <c r="A103" s="5"/>
      <c r="B103" s="84"/>
      <c r="C103" s="84"/>
      <c r="D103" s="84">
        <f>SUM(D98:D102)</f>
        <v>89</v>
      </c>
      <c r="E103" s="5"/>
      <c r="F103" s="5"/>
      <c r="G103" s="96"/>
      <c r="H103" s="96"/>
      <c r="I103" s="96"/>
      <c r="J103" s="96"/>
      <c r="K103" s="96"/>
      <c r="L103" s="96"/>
    </row>
    <row r="104" spans="1:12" ht="12">
      <c r="A104" s="5"/>
      <c r="B104" s="13"/>
      <c r="C104" s="13"/>
      <c r="D104" s="1"/>
      <c r="E104" s="5"/>
      <c r="F104" s="5"/>
      <c r="G104" s="96"/>
      <c r="H104" s="96"/>
      <c r="I104" s="96"/>
      <c r="J104" s="96"/>
      <c r="K104" s="96"/>
      <c r="L104" s="96"/>
    </row>
    <row r="105" spans="1:12" ht="12">
      <c r="A105" s="5"/>
      <c r="B105" s="5"/>
      <c r="C105" s="5"/>
      <c r="D105" s="12"/>
      <c r="E105" s="5"/>
      <c r="F105" s="5"/>
      <c r="G105" s="97" t="s">
        <v>263</v>
      </c>
      <c r="H105" s="97"/>
      <c r="I105" s="97"/>
      <c r="J105" s="97"/>
      <c r="K105" s="97"/>
      <c r="L105" s="97"/>
    </row>
    <row r="106" spans="1:12" ht="12">
      <c r="A106" s="5"/>
      <c r="B106" s="5"/>
      <c r="C106" s="5"/>
      <c r="D106" s="12"/>
      <c r="E106" s="5"/>
      <c r="F106" s="5"/>
      <c r="G106" s="96" t="s">
        <v>238</v>
      </c>
      <c r="H106" s="96"/>
      <c r="I106" s="96"/>
      <c r="J106" s="96"/>
      <c r="K106" s="96"/>
      <c r="L106" s="96"/>
    </row>
    <row r="107" spans="1:12" ht="12">
      <c r="A107" s="11"/>
      <c r="B107" s="12"/>
      <c r="C107" s="12"/>
      <c r="D107" s="12"/>
      <c r="E107" s="5"/>
      <c r="F107" s="5"/>
      <c r="G107" s="96" t="s">
        <v>265</v>
      </c>
      <c r="H107" s="96"/>
      <c r="I107" s="96"/>
      <c r="J107" s="96"/>
      <c r="K107" s="96"/>
      <c r="L107" s="96"/>
    </row>
    <row r="108" spans="1:12" ht="12">
      <c r="A108" s="11"/>
      <c r="B108" s="12"/>
      <c r="C108" s="12"/>
      <c r="D108" s="12"/>
      <c r="E108" s="5"/>
      <c r="F108" s="5"/>
      <c r="G108" s="5"/>
      <c r="H108" s="12"/>
      <c r="I108" s="12"/>
      <c r="J108" s="12"/>
      <c r="K108" s="12"/>
      <c r="L108" s="12"/>
    </row>
    <row r="109" spans="1:12" ht="12">
      <c r="A109" s="11"/>
      <c r="B109" s="12"/>
      <c r="C109" s="12"/>
      <c r="D109" s="12"/>
      <c r="E109" s="5"/>
      <c r="F109" s="5"/>
      <c r="G109" s="5"/>
      <c r="H109" s="12"/>
      <c r="I109" s="12"/>
      <c r="J109" s="12"/>
      <c r="K109" s="12"/>
      <c r="L109" s="12"/>
    </row>
    <row r="110" spans="1:12" ht="23.25">
      <c r="A110" s="114" t="s">
        <v>257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2"/>
    </row>
    <row r="111" spans="1:12" ht="12">
      <c r="A111" s="11"/>
      <c r="B111" s="12"/>
      <c r="C111" s="12"/>
      <c r="D111" s="12"/>
      <c r="E111" s="5"/>
      <c r="F111" s="5"/>
      <c r="G111" s="5"/>
      <c r="H111" s="12"/>
      <c r="I111" s="12"/>
      <c r="J111" s="12"/>
      <c r="K111" s="12"/>
      <c r="L111" s="12"/>
    </row>
    <row r="112" spans="1:11" ht="21.75" customHeight="1">
      <c r="A112" s="115" t="s">
        <v>228</v>
      </c>
      <c r="B112" s="116"/>
      <c r="C112" s="117"/>
      <c r="D112" s="117"/>
      <c r="E112" s="117" t="s">
        <v>217</v>
      </c>
      <c r="F112" s="117"/>
      <c r="G112" s="118" t="s">
        <v>236</v>
      </c>
      <c r="H112" s="118"/>
      <c r="I112" s="118"/>
      <c r="J112" s="119" t="s">
        <v>256</v>
      </c>
      <c r="K112" s="119"/>
    </row>
    <row r="113" spans="1:11" ht="21.75" customHeight="1">
      <c r="A113" s="120" t="s">
        <v>218</v>
      </c>
      <c r="B113" s="121"/>
      <c r="C113" s="121"/>
      <c r="D113" s="121"/>
      <c r="E113" s="121"/>
      <c r="F113" s="122"/>
      <c r="G113" s="118"/>
      <c r="H113" s="118"/>
      <c r="I113" s="118"/>
      <c r="J113" s="119"/>
      <c r="K113" s="119"/>
    </row>
    <row r="114" spans="1:11" ht="14.25">
      <c r="A114" s="123" t="s">
        <v>12</v>
      </c>
      <c r="B114" s="124"/>
      <c r="C114" s="125" t="s">
        <v>229</v>
      </c>
      <c r="D114" s="125"/>
      <c r="E114" s="126" t="s">
        <v>215</v>
      </c>
      <c r="F114" s="126"/>
      <c r="G114" s="98" t="s">
        <v>250</v>
      </c>
      <c r="H114" s="98"/>
      <c r="I114" s="98"/>
      <c r="J114" s="127">
        <f aca="true" t="shared" si="0" ref="J114:J133">COUNTIF($G$7:$I$95,G114)</f>
        <v>0</v>
      </c>
      <c r="K114" s="128"/>
    </row>
    <row r="115" spans="1:11" ht="14.25">
      <c r="A115" s="123" t="s">
        <v>12</v>
      </c>
      <c r="B115" s="124"/>
      <c r="C115" s="125" t="s">
        <v>230</v>
      </c>
      <c r="D115" s="125"/>
      <c r="E115" s="126" t="s">
        <v>239</v>
      </c>
      <c r="F115" s="126"/>
      <c r="G115" s="98" t="s">
        <v>251</v>
      </c>
      <c r="H115" s="98"/>
      <c r="I115" s="98"/>
      <c r="J115" s="127">
        <f t="shared" si="0"/>
        <v>0</v>
      </c>
      <c r="K115" s="128"/>
    </row>
    <row r="116" spans="1:11" ht="14.25">
      <c r="A116" s="123" t="s">
        <v>12</v>
      </c>
      <c r="B116" s="124"/>
      <c r="C116" s="125" t="s">
        <v>231</v>
      </c>
      <c r="D116" s="125"/>
      <c r="E116" s="126" t="s">
        <v>216</v>
      </c>
      <c r="F116" s="126"/>
      <c r="G116" s="98" t="s">
        <v>201</v>
      </c>
      <c r="H116" s="98"/>
      <c r="I116" s="98"/>
      <c r="J116" s="127">
        <f t="shared" si="0"/>
        <v>0</v>
      </c>
      <c r="K116" s="128"/>
    </row>
    <row r="117" spans="1:11" s="2" customFormat="1" ht="14.25">
      <c r="A117" s="123" t="s">
        <v>12</v>
      </c>
      <c r="B117" s="124"/>
      <c r="C117" s="125" t="s">
        <v>232</v>
      </c>
      <c r="D117" s="125"/>
      <c r="E117" s="126" t="s">
        <v>240</v>
      </c>
      <c r="F117" s="126"/>
      <c r="G117" s="98" t="s">
        <v>247</v>
      </c>
      <c r="H117" s="98"/>
      <c r="I117" s="98"/>
      <c r="J117" s="127">
        <f t="shared" si="0"/>
        <v>2</v>
      </c>
      <c r="K117" s="128"/>
    </row>
    <row r="118" spans="1:11" s="2" customFormat="1" ht="14.25" customHeight="1">
      <c r="A118" s="129" t="s">
        <v>259</v>
      </c>
      <c r="B118" s="130"/>
      <c r="C118" s="130"/>
      <c r="D118" s="130"/>
      <c r="E118" s="130"/>
      <c r="F118" s="131"/>
      <c r="G118" s="98"/>
      <c r="H118" s="98"/>
      <c r="I118" s="98"/>
      <c r="J118" s="127">
        <f t="shared" si="0"/>
        <v>0</v>
      </c>
      <c r="K118" s="128"/>
    </row>
    <row r="119" spans="1:11" s="2" customFormat="1" ht="14.25">
      <c r="A119" s="123" t="s">
        <v>233</v>
      </c>
      <c r="B119" s="124"/>
      <c r="C119" s="125" t="s">
        <v>229</v>
      </c>
      <c r="D119" s="125"/>
      <c r="E119" s="126" t="s">
        <v>220</v>
      </c>
      <c r="F119" s="126"/>
      <c r="G119" s="98" t="s">
        <v>252</v>
      </c>
      <c r="H119" s="98"/>
      <c r="I119" s="98"/>
      <c r="J119" s="127">
        <f t="shared" si="0"/>
        <v>0</v>
      </c>
      <c r="K119" s="128"/>
    </row>
    <row r="120" spans="1:11" s="2" customFormat="1" ht="14.25">
      <c r="A120" s="123" t="s">
        <v>233</v>
      </c>
      <c r="B120" s="124"/>
      <c r="C120" s="125" t="s">
        <v>230</v>
      </c>
      <c r="D120" s="125"/>
      <c r="E120" s="126" t="s">
        <v>241</v>
      </c>
      <c r="F120" s="126"/>
      <c r="G120" s="98" t="s">
        <v>249</v>
      </c>
      <c r="H120" s="98"/>
      <c r="I120" s="98"/>
      <c r="J120" s="127">
        <f t="shared" si="0"/>
        <v>1</v>
      </c>
      <c r="K120" s="128"/>
    </row>
    <row r="121" spans="1:11" s="2" customFormat="1" ht="14.25">
      <c r="A121" s="123" t="s">
        <v>233</v>
      </c>
      <c r="B121" s="124"/>
      <c r="C121" s="125" t="s">
        <v>231</v>
      </c>
      <c r="D121" s="125"/>
      <c r="E121" s="126" t="s">
        <v>221</v>
      </c>
      <c r="F121" s="126"/>
      <c r="G121" s="98" t="s">
        <v>237</v>
      </c>
      <c r="H121" s="98"/>
      <c r="I121" s="98"/>
      <c r="J121" s="127">
        <f t="shared" si="0"/>
        <v>0</v>
      </c>
      <c r="K121" s="128"/>
    </row>
    <row r="122" spans="1:11" s="2" customFormat="1" ht="14.25">
      <c r="A122" s="123" t="s">
        <v>233</v>
      </c>
      <c r="B122" s="124"/>
      <c r="C122" s="125" t="s">
        <v>232</v>
      </c>
      <c r="D122" s="125"/>
      <c r="E122" s="126" t="s">
        <v>242</v>
      </c>
      <c r="F122" s="126"/>
      <c r="G122" s="98" t="s">
        <v>248</v>
      </c>
      <c r="H122" s="98"/>
      <c r="I122" s="98"/>
      <c r="J122" s="127">
        <f t="shared" si="0"/>
        <v>37</v>
      </c>
      <c r="K122" s="128"/>
    </row>
    <row r="123" spans="1:11" s="2" customFormat="1" ht="14.25" customHeight="1">
      <c r="A123" s="129" t="s">
        <v>219</v>
      </c>
      <c r="B123" s="130"/>
      <c r="C123" s="130"/>
      <c r="D123" s="130"/>
      <c r="E123" s="130"/>
      <c r="F123" s="131"/>
      <c r="G123" s="98"/>
      <c r="H123" s="98"/>
      <c r="I123" s="98"/>
      <c r="J123" s="127">
        <f t="shared" si="0"/>
        <v>0</v>
      </c>
      <c r="K123" s="128"/>
    </row>
    <row r="124" spans="1:11" s="2" customFormat="1" ht="14.25">
      <c r="A124" s="123" t="s">
        <v>234</v>
      </c>
      <c r="B124" s="124"/>
      <c r="C124" s="125" t="s">
        <v>229</v>
      </c>
      <c r="D124" s="125"/>
      <c r="E124" s="126" t="s">
        <v>222</v>
      </c>
      <c r="F124" s="126"/>
      <c r="G124" s="98" t="s">
        <v>61</v>
      </c>
      <c r="H124" s="98"/>
      <c r="I124" s="98"/>
      <c r="J124" s="127">
        <f t="shared" si="0"/>
        <v>18</v>
      </c>
      <c r="K124" s="128"/>
    </row>
    <row r="125" spans="1:11" s="2" customFormat="1" ht="14.25">
      <c r="A125" s="123" t="s">
        <v>234</v>
      </c>
      <c r="B125" s="124"/>
      <c r="C125" s="125" t="s">
        <v>230</v>
      </c>
      <c r="D125" s="125"/>
      <c r="E125" s="126" t="s">
        <v>245</v>
      </c>
      <c r="F125" s="126"/>
      <c r="G125" s="98" t="s">
        <v>177</v>
      </c>
      <c r="H125" s="98"/>
      <c r="I125" s="98"/>
      <c r="J125" s="127">
        <f t="shared" si="0"/>
        <v>18</v>
      </c>
      <c r="K125" s="128"/>
    </row>
    <row r="126" spans="1:11" s="2" customFormat="1" ht="14.25">
      <c r="A126" s="123" t="s">
        <v>234</v>
      </c>
      <c r="B126" s="124"/>
      <c r="C126" s="125" t="s">
        <v>231</v>
      </c>
      <c r="D126" s="125"/>
      <c r="E126" s="126" t="s">
        <v>223</v>
      </c>
      <c r="F126" s="126"/>
      <c r="G126" s="98" t="s">
        <v>211</v>
      </c>
      <c r="H126" s="98"/>
      <c r="I126" s="98"/>
      <c r="J126" s="127">
        <f t="shared" si="0"/>
        <v>6</v>
      </c>
      <c r="K126" s="128"/>
    </row>
    <row r="127" spans="1:11" s="2" customFormat="1" ht="14.25">
      <c r="A127" s="123" t="s">
        <v>234</v>
      </c>
      <c r="B127" s="124"/>
      <c r="C127" s="125" t="s">
        <v>232</v>
      </c>
      <c r="D127" s="125"/>
      <c r="E127" s="126" t="s">
        <v>244</v>
      </c>
      <c r="F127" s="126"/>
      <c r="G127" s="98" t="s">
        <v>243</v>
      </c>
      <c r="H127" s="98"/>
      <c r="I127" s="98"/>
      <c r="J127" s="127">
        <f t="shared" si="0"/>
        <v>3</v>
      </c>
      <c r="K127" s="128"/>
    </row>
    <row r="128" spans="1:11" s="2" customFormat="1" ht="14.25" customHeight="1">
      <c r="A128" s="129" t="s">
        <v>224</v>
      </c>
      <c r="B128" s="130"/>
      <c r="C128" s="130"/>
      <c r="D128" s="130"/>
      <c r="E128" s="130"/>
      <c r="F128" s="131"/>
      <c r="G128" s="98"/>
      <c r="H128" s="98"/>
      <c r="I128" s="98"/>
      <c r="J128" s="127">
        <f t="shared" si="0"/>
        <v>0</v>
      </c>
      <c r="K128" s="128"/>
    </row>
    <row r="129" spans="1:11" s="2" customFormat="1" ht="14.25">
      <c r="A129" s="123" t="s">
        <v>235</v>
      </c>
      <c r="B129" s="124"/>
      <c r="C129" s="125" t="s">
        <v>229</v>
      </c>
      <c r="D129" s="125"/>
      <c r="E129" s="126" t="s">
        <v>225</v>
      </c>
      <c r="F129" s="126"/>
      <c r="G129" s="98" t="s">
        <v>176</v>
      </c>
      <c r="H129" s="98"/>
      <c r="I129" s="98"/>
      <c r="J129" s="127">
        <f t="shared" si="0"/>
        <v>2</v>
      </c>
      <c r="K129" s="128"/>
    </row>
    <row r="130" spans="1:11" s="2" customFormat="1" ht="14.25">
      <c r="A130" s="123" t="s">
        <v>235</v>
      </c>
      <c r="B130" s="124"/>
      <c r="C130" s="125" t="s">
        <v>230</v>
      </c>
      <c r="D130" s="125"/>
      <c r="E130" s="126" t="s">
        <v>238</v>
      </c>
      <c r="F130" s="126"/>
      <c r="G130" s="98" t="s">
        <v>210</v>
      </c>
      <c r="H130" s="98"/>
      <c r="I130" s="98"/>
      <c r="J130" s="127">
        <f t="shared" si="0"/>
        <v>2</v>
      </c>
      <c r="K130" s="128"/>
    </row>
    <row r="131" spans="1:11" s="2" customFormat="1" ht="14.25">
      <c r="A131" s="123" t="s">
        <v>235</v>
      </c>
      <c r="B131" s="124"/>
      <c r="C131" s="125" t="s">
        <v>231</v>
      </c>
      <c r="D131" s="125"/>
      <c r="E131" s="126" t="s">
        <v>169</v>
      </c>
      <c r="F131" s="126"/>
      <c r="G131" s="98" t="s">
        <v>168</v>
      </c>
      <c r="H131" s="98"/>
      <c r="I131" s="98"/>
      <c r="J131" s="127">
        <f t="shared" si="0"/>
        <v>0</v>
      </c>
      <c r="K131" s="128"/>
    </row>
    <row r="132" spans="1:11" s="2" customFormat="1" ht="14.25">
      <c r="A132" s="123" t="s">
        <v>235</v>
      </c>
      <c r="B132" s="124"/>
      <c r="C132" s="125" t="s">
        <v>232</v>
      </c>
      <c r="D132" s="125"/>
      <c r="E132" s="126" t="s">
        <v>226</v>
      </c>
      <c r="F132" s="126"/>
      <c r="G132" s="98" t="s">
        <v>253</v>
      </c>
      <c r="H132" s="98"/>
      <c r="I132" s="98"/>
      <c r="J132" s="127">
        <f t="shared" si="0"/>
        <v>0</v>
      </c>
      <c r="K132" s="128"/>
    </row>
    <row r="133" spans="1:11" s="2" customFormat="1" ht="14.25">
      <c r="A133" s="123" t="s">
        <v>235</v>
      </c>
      <c r="B133" s="124"/>
      <c r="C133" s="125" t="s">
        <v>246</v>
      </c>
      <c r="D133" s="125"/>
      <c r="E133" s="126" t="s">
        <v>227</v>
      </c>
      <c r="F133" s="126"/>
      <c r="G133" s="98" t="s">
        <v>254</v>
      </c>
      <c r="H133" s="98"/>
      <c r="I133" s="98"/>
      <c r="J133" s="127">
        <f t="shared" si="0"/>
        <v>0</v>
      </c>
      <c r="K133" s="128"/>
    </row>
    <row r="134" spans="1:11" s="2" customFormat="1" ht="12">
      <c r="A134" s="132" t="s">
        <v>255</v>
      </c>
      <c r="B134" s="133"/>
      <c r="C134" s="133"/>
      <c r="D134" s="133"/>
      <c r="E134" s="133"/>
      <c r="F134" s="133"/>
      <c r="G134" s="133"/>
      <c r="H134" s="133"/>
      <c r="I134" s="134"/>
      <c r="J134" s="127">
        <f>SUM(J114:K133)</f>
        <v>89</v>
      </c>
      <c r="K134" s="128"/>
    </row>
  </sheetData>
  <sheetProtection/>
  <mergeCells count="206">
    <mergeCell ref="A134:I134"/>
    <mergeCell ref="J134:K134"/>
    <mergeCell ref="G6:I6"/>
    <mergeCell ref="E6:F6"/>
    <mergeCell ref="B6:D6"/>
    <mergeCell ref="A2:L2"/>
    <mergeCell ref="A3:L3"/>
    <mergeCell ref="A4:L4"/>
    <mergeCell ref="A132:B132"/>
    <mergeCell ref="C132:D132"/>
    <mergeCell ref="E132:F132"/>
    <mergeCell ref="G132:I132"/>
    <mergeCell ref="J132:K132"/>
    <mergeCell ref="A133:B133"/>
    <mergeCell ref="C133:D133"/>
    <mergeCell ref="E133:F133"/>
    <mergeCell ref="G133:I133"/>
    <mergeCell ref="J133:K133"/>
    <mergeCell ref="A130:B130"/>
    <mergeCell ref="C130:D130"/>
    <mergeCell ref="E130:F130"/>
    <mergeCell ref="G130:I130"/>
    <mergeCell ref="J130:K130"/>
    <mergeCell ref="A131:B131"/>
    <mergeCell ref="C131:D131"/>
    <mergeCell ref="E131:F131"/>
    <mergeCell ref="G131:I131"/>
    <mergeCell ref="J131:K131"/>
    <mergeCell ref="A128:F128"/>
    <mergeCell ref="G128:I128"/>
    <mergeCell ref="J128:K128"/>
    <mergeCell ref="A129:B129"/>
    <mergeCell ref="C129:D129"/>
    <mergeCell ref="E129:F129"/>
    <mergeCell ref="G129:I129"/>
    <mergeCell ref="J129:K129"/>
    <mergeCell ref="A126:B126"/>
    <mergeCell ref="C126:D126"/>
    <mergeCell ref="E126:F126"/>
    <mergeCell ref="G126:I126"/>
    <mergeCell ref="J126:K126"/>
    <mergeCell ref="A127:B127"/>
    <mergeCell ref="C127:D127"/>
    <mergeCell ref="E127:F127"/>
    <mergeCell ref="G127:I127"/>
    <mergeCell ref="J127:K127"/>
    <mergeCell ref="A124:B124"/>
    <mergeCell ref="C124:D124"/>
    <mergeCell ref="E124:F124"/>
    <mergeCell ref="G124:I124"/>
    <mergeCell ref="J124:K124"/>
    <mergeCell ref="A125:B125"/>
    <mergeCell ref="C125:D125"/>
    <mergeCell ref="E125:F125"/>
    <mergeCell ref="G125:I125"/>
    <mergeCell ref="J125:K125"/>
    <mergeCell ref="A122:B122"/>
    <mergeCell ref="C122:D122"/>
    <mergeCell ref="E122:F122"/>
    <mergeCell ref="G122:I122"/>
    <mergeCell ref="J122:K122"/>
    <mergeCell ref="A123:F123"/>
    <mergeCell ref="G123:I123"/>
    <mergeCell ref="J123:K123"/>
    <mergeCell ref="A120:B120"/>
    <mergeCell ref="C120:D120"/>
    <mergeCell ref="E120:F120"/>
    <mergeCell ref="G120:I120"/>
    <mergeCell ref="J120:K120"/>
    <mergeCell ref="A121:B121"/>
    <mergeCell ref="C121:D121"/>
    <mergeCell ref="E121:F121"/>
    <mergeCell ref="G121:I121"/>
    <mergeCell ref="J121:K121"/>
    <mergeCell ref="A118:F118"/>
    <mergeCell ref="G118:I118"/>
    <mergeCell ref="J118:K118"/>
    <mergeCell ref="A119:B119"/>
    <mergeCell ref="C119:D119"/>
    <mergeCell ref="E119:F119"/>
    <mergeCell ref="G119:I119"/>
    <mergeCell ref="J119:K119"/>
    <mergeCell ref="A116:B116"/>
    <mergeCell ref="C116:D116"/>
    <mergeCell ref="E116:F116"/>
    <mergeCell ref="G116:I116"/>
    <mergeCell ref="J116:K116"/>
    <mergeCell ref="A117:B117"/>
    <mergeCell ref="C117:D117"/>
    <mergeCell ref="E117:F117"/>
    <mergeCell ref="G117:I117"/>
    <mergeCell ref="J117:K117"/>
    <mergeCell ref="A114:B114"/>
    <mergeCell ref="C114:D114"/>
    <mergeCell ref="E114:F114"/>
    <mergeCell ref="G114:I114"/>
    <mergeCell ref="J114:K114"/>
    <mergeCell ref="A115:B115"/>
    <mergeCell ref="C115:D115"/>
    <mergeCell ref="E115:F115"/>
    <mergeCell ref="G115:I115"/>
    <mergeCell ref="J115:K115"/>
    <mergeCell ref="G107:L107"/>
    <mergeCell ref="A110:K110"/>
    <mergeCell ref="A112:B112"/>
    <mergeCell ref="C112:D112"/>
    <mergeCell ref="E112:F112"/>
    <mergeCell ref="G112:I113"/>
    <mergeCell ref="J112:K113"/>
    <mergeCell ref="A113:F113"/>
    <mergeCell ref="G94:I94"/>
    <mergeCell ref="G95:I95"/>
    <mergeCell ref="G96:L96"/>
    <mergeCell ref="G87:I87"/>
    <mergeCell ref="G88:I88"/>
    <mergeCell ref="G89:I89"/>
    <mergeCell ref="G90:I90"/>
    <mergeCell ref="G91:I91"/>
    <mergeCell ref="G92:I92"/>
    <mergeCell ref="G82:I82"/>
    <mergeCell ref="G83:I83"/>
    <mergeCell ref="G84:I84"/>
    <mergeCell ref="G85:I85"/>
    <mergeCell ref="G86:I86"/>
    <mergeCell ref="G93:I93"/>
    <mergeCell ref="G76:I76"/>
    <mergeCell ref="G77:I77"/>
    <mergeCell ref="G78:I78"/>
    <mergeCell ref="G79:I79"/>
    <mergeCell ref="G80:I80"/>
    <mergeCell ref="G81:I81"/>
    <mergeCell ref="G70:I70"/>
    <mergeCell ref="G71:I71"/>
    <mergeCell ref="G72:I72"/>
    <mergeCell ref="G73:I73"/>
    <mergeCell ref="G74:I74"/>
    <mergeCell ref="G75:I75"/>
    <mergeCell ref="G64:I64"/>
    <mergeCell ref="G65:I65"/>
    <mergeCell ref="G66:I66"/>
    <mergeCell ref="G67:I67"/>
    <mergeCell ref="G68:I68"/>
    <mergeCell ref="G69:I69"/>
    <mergeCell ref="G58:I58"/>
    <mergeCell ref="G59:I59"/>
    <mergeCell ref="G60:I60"/>
    <mergeCell ref="G61:I61"/>
    <mergeCell ref="G62:I62"/>
    <mergeCell ref="G63:I63"/>
    <mergeCell ref="G52:I52"/>
    <mergeCell ref="G53:I53"/>
    <mergeCell ref="G54:I54"/>
    <mergeCell ref="G55:I55"/>
    <mergeCell ref="G56:I56"/>
    <mergeCell ref="G57:I57"/>
    <mergeCell ref="G46:I46"/>
    <mergeCell ref="G47:I47"/>
    <mergeCell ref="G48:I48"/>
    <mergeCell ref="G49:I49"/>
    <mergeCell ref="G50:I50"/>
    <mergeCell ref="G51:I51"/>
    <mergeCell ref="G40:I40"/>
    <mergeCell ref="G41:I41"/>
    <mergeCell ref="G42:I42"/>
    <mergeCell ref="G43:I43"/>
    <mergeCell ref="G44:I44"/>
    <mergeCell ref="G45:I45"/>
    <mergeCell ref="G30:I30"/>
    <mergeCell ref="G31:I31"/>
    <mergeCell ref="G32:I32"/>
    <mergeCell ref="G37:I37"/>
    <mergeCell ref="G38:I38"/>
    <mergeCell ref="G39:I39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G7:I7"/>
    <mergeCell ref="G8:I8"/>
    <mergeCell ref="G9:I9"/>
    <mergeCell ref="G10:I10"/>
    <mergeCell ref="A1:L1"/>
    <mergeCell ref="G11:I11"/>
    <mergeCell ref="G105:L105"/>
    <mergeCell ref="G106:L106"/>
    <mergeCell ref="G98:L98"/>
    <mergeCell ref="G99:L99"/>
    <mergeCell ref="G100:L100"/>
    <mergeCell ref="G101:L101"/>
    <mergeCell ref="G102:L102"/>
    <mergeCell ref="G103:L103"/>
    <mergeCell ref="G104:L104"/>
  </mergeCells>
  <dataValidations count="1">
    <dataValidation type="list" allowBlank="1" showInputMessage="1" showErrorMessage="1" sqref="G7:G95">
      <formula1>$G$115:$G$134</formula1>
    </dataValidation>
  </dataValidations>
  <printOptions/>
  <pageMargins left="0.15748031496062992" right="0.15748031496062992" top="0.8661417322834646" bottom="2.05" header="0.5118110236220472" footer="0.5118110236220472"/>
  <pageSetup horizontalDpi="600" verticalDpi="600" orientation="portrait" paperSize="5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2"/>
  <sheetViews>
    <sheetView view="pageBreakPreview" zoomScale="85" zoomScaleNormal="75" zoomScaleSheetLayoutView="85" zoomScalePageLayoutView="0" workbookViewId="0" topLeftCell="A1">
      <selection activeCell="A18" sqref="A18"/>
    </sheetView>
  </sheetViews>
  <sheetFormatPr defaultColWidth="9.140625" defaultRowHeight="12.75"/>
  <cols>
    <col min="1" max="1" width="6.140625" style="18" customWidth="1"/>
    <col min="2" max="2" width="14.8515625" style="18" customWidth="1"/>
    <col min="3" max="3" width="12.421875" style="35" customWidth="1"/>
    <col min="4" max="4" width="4.57421875" style="35" customWidth="1"/>
    <col min="5" max="5" width="7.28125" style="18" customWidth="1"/>
    <col min="6" max="6" width="7.28125" style="35" customWidth="1"/>
    <col min="7" max="7" width="9.8515625" style="35" customWidth="1"/>
    <col min="8" max="9" width="9.7109375" style="35" customWidth="1"/>
    <col min="10" max="17" width="9.7109375" style="18" customWidth="1"/>
    <col min="18" max="18" width="11.8515625" style="18" customWidth="1"/>
    <col min="19" max="16384" width="9.140625" style="18" customWidth="1"/>
  </cols>
  <sheetData>
    <row r="1" spans="1:18" ht="15.7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1">
      <c r="A2" s="19" t="s">
        <v>65</v>
      </c>
      <c r="B2" s="20"/>
      <c r="C2" s="21" t="s">
        <v>181</v>
      </c>
      <c r="D2" s="22"/>
      <c r="E2" s="23"/>
      <c r="F2" s="23"/>
      <c r="G2" s="23"/>
      <c r="H2" s="23"/>
      <c r="I2" s="23"/>
      <c r="Q2" s="140" t="s">
        <v>67</v>
      </c>
      <c r="R2" s="140"/>
    </row>
    <row r="3" spans="1:9" ht="14.25" customHeight="1">
      <c r="A3" s="24" t="s">
        <v>34</v>
      </c>
      <c r="B3" s="24"/>
      <c r="C3" s="141" t="s">
        <v>382</v>
      </c>
      <c r="D3" s="142"/>
      <c r="E3" s="142"/>
      <c r="F3" s="142"/>
      <c r="G3" s="142"/>
      <c r="H3" s="142"/>
      <c r="I3" s="142"/>
    </row>
    <row r="4" spans="1:9" ht="14.25" customHeight="1">
      <c r="A4" s="19" t="s">
        <v>66</v>
      </c>
      <c r="B4" s="19"/>
      <c r="C4" s="143" t="s">
        <v>384</v>
      </c>
      <c r="D4" s="143"/>
      <c r="E4" s="143"/>
      <c r="F4" s="143"/>
      <c r="G4" s="143"/>
      <c r="H4" s="143"/>
      <c r="I4" s="143"/>
    </row>
    <row r="6" spans="1:23" s="25" customFormat="1" ht="18" customHeight="1">
      <c r="A6" s="144" t="s">
        <v>14</v>
      </c>
      <c r="B6" s="144" t="s">
        <v>15</v>
      </c>
      <c r="C6" s="144"/>
      <c r="D6" s="144"/>
      <c r="E6" s="144" t="s">
        <v>63</v>
      </c>
      <c r="F6" s="144"/>
      <c r="G6" s="144"/>
      <c r="H6" s="144" t="s">
        <v>62</v>
      </c>
      <c r="I6" s="144"/>
      <c r="J6" s="144"/>
      <c r="K6" s="144"/>
      <c r="L6" s="144"/>
      <c r="M6" s="144"/>
      <c r="N6" s="144"/>
      <c r="O6" s="144"/>
      <c r="P6" s="144"/>
      <c r="Q6" s="144"/>
      <c r="R6" s="144" t="s">
        <v>79</v>
      </c>
      <c r="W6" s="26"/>
    </row>
    <row r="7" spans="1:18" s="25" customFormat="1" ht="18" customHeight="1">
      <c r="A7" s="144"/>
      <c r="B7" s="144"/>
      <c r="C7" s="144"/>
      <c r="D7" s="144"/>
      <c r="E7" s="144"/>
      <c r="F7" s="144"/>
      <c r="G7" s="144"/>
      <c r="H7" s="146">
        <v>8</v>
      </c>
      <c r="I7" s="147"/>
      <c r="J7" s="146">
        <v>9</v>
      </c>
      <c r="K7" s="147"/>
      <c r="L7" s="146">
        <v>10</v>
      </c>
      <c r="M7" s="147"/>
      <c r="N7" s="146">
        <v>11</v>
      </c>
      <c r="O7" s="147"/>
      <c r="P7" s="146">
        <v>12</v>
      </c>
      <c r="Q7" s="147"/>
      <c r="R7" s="144"/>
    </row>
    <row r="8" spans="1:18" s="25" customFormat="1" ht="18" customHeight="1">
      <c r="A8" s="145"/>
      <c r="B8" s="145"/>
      <c r="C8" s="145"/>
      <c r="D8" s="145"/>
      <c r="E8" s="145"/>
      <c r="F8" s="145"/>
      <c r="G8" s="145"/>
      <c r="H8" s="27" t="s">
        <v>57</v>
      </c>
      <c r="I8" s="27" t="s">
        <v>58</v>
      </c>
      <c r="J8" s="27" t="s">
        <v>57</v>
      </c>
      <c r="K8" s="27" t="s">
        <v>58</v>
      </c>
      <c r="L8" s="27" t="s">
        <v>57</v>
      </c>
      <c r="M8" s="27" t="s">
        <v>58</v>
      </c>
      <c r="N8" s="27" t="s">
        <v>57</v>
      </c>
      <c r="O8" s="27" t="s">
        <v>58</v>
      </c>
      <c r="P8" s="27" t="s">
        <v>57</v>
      </c>
      <c r="Q8" s="27" t="s">
        <v>58</v>
      </c>
      <c r="R8" s="145"/>
    </row>
    <row r="9" spans="1:18" s="25" customFormat="1" ht="18.75" customHeight="1">
      <c r="A9" s="49">
        <v>1</v>
      </c>
      <c r="B9" s="82" t="str">
        <f>'TOTAL SEMUA PNS'!B27</f>
        <v>I Nengah Sudana Wiryawan, SE.,MAP</v>
      </c>
      <c r="C9" s="41"/>
      <c r="D9" s="42"/>
      <c r="E9" s="50" t="str">
        <f>'TOTAL SEMUA PNS'!G27</f>
        <v>Penata / III/c</v>
      </c>
      <c r="F9" s="41"/>
      <c r="G9" s="42"/>
      <c r="H9" s="67"/>
      <c r="I9" s="67"/>
      <c r="J9" s="79"/>
      <c r="K9" s="79"/>
      <c r="L9" s="49"/>
      <c r="M9" s="49"/>
      <c r="N9" s="65"/>
      <c r="O9" s="65"/>
      <c r="P9" s="80"/>
      <c r="Q9" s="80"/>
      <c r="R9" s="45"/>
    </row>
    <row r="10" spans="1:18" s="25" customFormat="1" ht="18.75" customHeight="1">
      <c r="A10" s="49">
        <v>2</v>
      </c>
      <c r="B10" s="82" t="str">
        <f>'TOTAL SEMUA PNS'!B30</f>
        <v>I Gede Arianta Pariatna, SE</v>
      </c>
      <c r="C10" s="41"/>
      <c r="D10" s="42"/>
      <c r="E10" s="50" t="str">
        <f>'TOTAL SEMUA PNS'!G30</f>
        <v>Penata / III/c</v>
      </c>
      <c r="F10" s="41"/>
      <c r="G10" s="42"/>
      <c r="H10" s="67"/>
      <c r="I10" s="67"/>
      <c r="J10" s="79"/>
      <c r="K10" s="79"/>
      <c r="L10" s="49"/>
      <c r="M10" s="49"/>
      <c r="N10" s="65"/>
      <c r="O10" s="65"/>
      <c r="P10" s="80"/>
      <c r="Q10" s="80"/>
      <c r="R10" s="45"/>
    </row>
    <row r="11" spans="1:18" s="25" customFormat="1" ht="18.75" customHeight="1">
      <c r="A11" s="49">
        <v>3</v>
      </c>
      <c r="B11" s="82" t="str">
        <f>'TOTAL SEMUA PNS'!B57</f>
        <v>I Nengah Selamet, SH</v>
      </c>
      <c r="C11" s="41"/>
      <c r="D11" s="42"/>
      <c r="E11" s="50" t="str">
        <f>'TOTAL SEMUA PNS'!G57</f>
        <v>Penata Muda / III/a</v>
      </c>
      <c r="F11" s="41"/>
      <c r="G11" s="42"/>
      <c r="H11" s="67"/>
      <c r="I11" s="67"/>
      <c r="J11" s="79"/>
      <c r="K11" s="79"/>
      <c r="L11" s="49"/>
      <c r="M11" s="49"/>
      <c r="N11" s="65"/>
      <c r="O11" s="65"/>
      <c r="P11" s="80"/>
      <c r="Q11" s="80"/>
      <c r="R11" s="45"/>
    </row>
    <row r="12" spans="1:18" s="25" customFormat="1" ht="18.75" customHeight="1">
      <c r="A12" s="49">
        <v>4</v>
      </c>
      <c r="B12" s="82" t="str">
        <f>'TOTAL SEMUA PNS'!B61</f>
        <v>I Nyoman Sudiardana, S.Sos</v>
      </c>
      <c r="C12" s="41"/>
      <c r="D12" s="42"/>
      <c r="E12" s="50" t="str">
        <f>'TOTAL SEMUA PNS'!G61</f>
        <v>Penata Muda / III/a</v>
      </c>
      <c r="F12" s="41"/>
      <c r="G12" s="42"/>
      <c r="H12" s="67"/>
      <c r="I12" s="67"/>
      <c r="J12" s="79"/>
      <c r="K12" s="79"/>
      <c r="L12" s="49"/>
      <c r="M12" s="49"/>
      <c r="N12" s="65"/>
      <c r="O12" s="65"/>
      <c r="P12" s="80"/>
      <c r="Q12" s="80"/>
      <c r="R12" s="45"/>
    </row>
    <row r="13" spans="1:18" s="25" customFormat="1" ht="18.75" customHeight="1">
      <c r="A13" s="49">
        <v>5</v>
      </c>
      <c r="B13" s="82" t="str">
        <f>'TOTAL SEMUA PNS'!B84</f>
        <v>I Wayan Sumerta</v>
      </c>
      <c r="C13" s="41"/>
      <c r="D13" s="42"/>
      <c r="E13" s="50" t="str">
        <f>'TOTAL SEMUA PNS'!G84</f>
        <v>Pengatur Tk.I / II/d</v>
      </c>
      <c r="F13" s="41"/>
      <c r="G13" s="42"/>
      <c r="H13" s="67"/>
      <c r="I13" s="67"/>
      <c r="J13" s="79"/>
      <c r="K13" s="79"/>
      <c r="L13" s="49"/>
      <c r="M13" s="49"/>
      <c r="N13" s="65"/>
      <c r="O13" s="65"/>
      <c r="P13" s="80"/>
      <c r="Q13" s="80"/>
      <c r="R13" s="45"/>
    </row>
    <row r="14" spans="1:18" s="25" customFormat="1" ht="18.75" customHeight="1">
      <c r="A14" s="49">
        <v>6</v>
      </c>
      <c r="B14" s="82" t="str">
        <f>'TOTAL SEMUA PNS'!B90</f>
        <v>I Komang Budiasa</v>
      </c>
      <c r="C14" s="41"/>
      <c r="D14" s="42"/>
      <c r="E14" s="50" t="str">
        <f>'TOTAL SEMUA PNS'!G90</f>
        <v>Pengatur Tk.I / II/d</v>
      </c>
      <c r="F14" s="41"/>
      <c r="G14" s="42"/>
      <c r="H14" s="67"/>
      <c r="I14" s="67"/>
      <c r="J14" s="79"/>
      <c r="K14" s="79"/>
      <c r="L14" s="49"/>
      <c r="M14" s="49"/>
      <c r="N14" s="65"/>
      <c r="O14" s="65"/>
      <c r="P14" s="80"/>
      <c r="Q14" s="80"/>
      <c r="R14" s="45"/>
    </row>
    <row r="15" spans="1:18" s="25" customFormat="1" ht="18.75" customHeight="1">
      <c r="A15" s="49">
        <v>7</v>
      </c>
      <c r="B15" s="82" t="str">
        <f>'TOTAL SEMUA PNS'!B99</f>
        <v>I Made Juliada</v>
      </c>
      <c r="C15" s="41"/>
      <c r="D15" s="42"/>
      <c r="E15" s="50" t="str">
        <f>'TOTAL SEMUA PNS'!G99</f>
        <v>Pengatur Tk.I / II/d</v>
      </c>
      <c r="F15" s="41"/>
      <c r="G15" s="42"/>
      <c r="H15" s="67"/>
      <c r="I15" s="67"/>
      <c r="J15" s="79"/>
      <c r="K15" s="79"/>
      <c r="L15" s="49"/>
      <c r="M15" s="49"/>
      <c r="N15" s="65"/>
      <c r="O15" s="65"/>
      <c r="P15" s="80"/>
      <c r="Q15" s="80"/>
      <c r="R15" s="45">
        <f>'TOTAL SEMUA PNS'!L97</f>
        <v>0</v>
      </c>
    </row>
    <row r="16" spans="1:18" s="25" customFormat="1" ht="18.75" customHeight="1">
      <c r="A16" s="49">
        <v>8</v>
      </c>
      <c r="B16" s="82" t="str">
        <f>'TOTAL SEMUA PNS'!B101</f>
        <v>I Made Sukiantara</v>
      </c>
      <c r="C16" s="41"/>
      <c r="D16" s="42"/>
      <c r="E16" s="50" t="str">
        <f>'TOTAL SEMUA PNS'!G101</f>
        <v>Pengatur Tk.I / II/d</v>
      </c>
      <c r="F16" s="41"/>
      <c r="G16" s="42"/>
      <c r="H16" s="67"/>
      <c r="I16" s="67"/>
      <c r="J16" s="79"/>
      <c r="K16" s="79"/>
      <c r="L16" s="49"/>
      <c r="M16" s="49"/>
      <c r="N16" s="65"/>
      <c r="O16" s="65"/>
      <c r="P16" s="80"/>
      <c r="Q16" s="80"/>
      <c r="R16" s="45">
        <f>'TOTAL SEMUA PNS'!L99</f>
        <v>0</v>
      </c>
    </row>
    <row r="17" spans="1:18" s="25" customFormat="1" ht="18.75" customHeight="1">
      <c r="A17" s="49">
        <v>9</v>
      </c>
      <c r="B17" s="82" t="str">
        <f>'TOTAL SEMUA PNS'!B104</f>
        <v>I Gusti Bagus Eka Putra</v>
      </c>
      <c r="C17" s="41"/>
      <c r="D17" s="42"/>
      <c r="E17" s="50" t="str">
        <f>'TOTAL SEMUA PNS'!G104</f>
        <v>Pengatur Tk.I / II/d</v>
      </c>
      <c r="F17" s="41"/>
      <c r="G17" s="42"/>
      <c r="H17" s="67"/>
      <c r="I17" s="67"/>
      <c r="J17" s="79"/>
      <c r="K17" s="79"/>
      <c r="L17" s="49"/>
      <c r="M17" s="49"/>
      <c r="N17" s="65"/>
      <c r="O17" s="65"/>
      <c r="P17" s="80"/>
      <c r="Q17" s="80"/>
      <c r="R17" s="45"/>
    </row>
    <row r="18" spans="1:9" s="25" customFormat="1" ht="6" customHeight="1">
      <c r="A18" s="28"/>
      <c r="B18" s="28"/>
      <c r="C18" s="29"/>
      <c r="D18" s="29"/>
      <c r="E18" s="30"/>
      <c r="F18" s="31"/>
      <c r="G18" s="31"/>
      <c r="H18" s="31"/>
      <c r="I18" s="31"/>
    </row>
    <row r="19" spans="1:18" ht="12">
      <c r="A19" s="32" t="s">
        <v>26</v>
      </c>
      <c r="B19" s="25"/>
      <c r="C19" s="31"/>
      <c r="D19" s="31"/>
      <c r="E19" s="25"/>
      <c r="F19" s="25"/>
      <c r="G19" s="25"/>
      <c r="H19" s="25"/>
      <c r="I19" s="25"/>
      <c r="N19" s="148" t="s">
        <v>383</v>
      </c>
      <c r="O19" s="148"/>
      <c r="P19" s="148"/>
      <c r="Q19" s="148"/>
      <c r="R19" s="148"/>
    </row>
    <row r="20" spans="1:19" ht="12">
      <c r="A20" s="25" t="s">
        <v>9</v>
      </c>
      <c r="B20" s="25"/>
      <c r="C20" s="33" t="s">
        <v>27</v>
      </c>
      <c r="D20" s="31"/>
      <c r="F20" s="18"/>
      <c r="G20" s="18"/>
      <c r="H20" s="18"/>
      <c r="I20" s="18"/>
      <c r="N20" s="96" t="s">
        <v>56</v>
      </c>
      <c r="O20" s="96"/>
      <c r="P20" s="96"/>
      <c r="Q20" s="96"/>
      <c r="R20" s="96"/>
      <c r="S20" s="5"/>
    </row>
    <row r="21" spans="1:19" ht="12">
      <c r="A21" s="25" t="s">
        <v>10</v>
      </c>
      <c r="B21" s="25"/>
      <c r="C21" s="33" t="s">
        <v>28</v>
      </c>
      <c r="D21" s="31"/>
      <c r="F21" s="18"/>
      <c r="G21" s="18"/>
      <c r="H21" s="18"/>
      <c r="I21" s="18"/>
      <c r="N21" s="96" t="s">
        <v>29</v>
      </c>
      <c r="O21" s="96"/>
      <c r="P21" s="96"/>
      <c r="Q21" s="96"/>
      <c r="R21" s="96"/>
      <c r="S21" s="5"/>
    </row>
    <row r="22" spans="1:19" ht="12">
      <c r="A22" s="25" t="s">
        <v>11</v>
      </c>
      <c r="B22" s="25"/>
      <c r="C22" s="33" t="s">
        <v>30</v>
      </c>
      <c r="D22" s="31"/>
      <c r="F22" s="18"/>
      <c r="G22" s="18"/>
      <c r="H22" s="18"/>
      <c r="I22" s="18"/>
      <c r="N22" s="96"/>
      <c r="O22" s="96"/>
      <c r="P22" s="96"/>
      <c r="Q22" s="96"/>
      <c r="R22" s="96"/>
      <c r="S22" s="5"/>
    </row>
    <row r="23" spans="1:19" ht="12">
      <c r="A23" s="25" t="s">
        <v>12</v>
      </c>
      <c r="B23" s="25"/>
      <c r="C23" s="33" t="s">
        <v>31</v>
      </c>
      <c r="D23" s="31"/>
      <c r="F23" s="18"/>
      <c r="G23" s="18"/>
      <c r="H23" s="18"/>
      <c r="I23" s="18"/>
      <c r="N23" s="96"/>
      <c r="O23" s="96"/>
      <c r="P23" s="96"/>
      <c r="Q23" s="96"/>
      <c r="R23" s="96"/>
      <c r="S23" s="5"/>
    </row>
    <row r="24" spans="1:19" ht="12">
      <c r="A24" s="25" t="s">
        <v>13</v>
      </c>
      <c r="B24" s="25"/>
      <c r="C24" s="33" t="s">
        <v>32</v>
      </c>
      <c r="D24" s="31"/>
      <c r="F24" s="18"/>
      <c r="G24" s="18"/>
      <c r="H24" s="18"/>
      <c r="I24" s="18"/>
      <c r="N24" s="96"/>
      <c r="O24" s="96"/>
      <c r="P24" s="96"/>
      <c r="Q24" s="96"/>
      <c r="R24" s="96"/>
      <c r="S24" s="5"/>
    </row>
    <row r="25" spans="1:19" ht="12">
      <c r="A25" s="25"/>
      <c r="B25" s="25"/>
      <c r="C25" s="31"/>
      <c r="D25" s="31"/>
      <c r="F25" s="18"/>
      <c r="G25" s="18"/>
      <c r="H25" s="18"/>
      <c r="I25" s="18"/>
      <c r="N25" s="97" t="s">
        <v>263</v>
      </c>
      <c r="O25" s="97"/>
      <c r="P25" s="97"/>
      <c r="Q25" s="97"/>
      <c r="R25" s="97"/>
      <c r="S25" s="34"/>
    </row>
    <row r="26" spans="1:19" ht="12">
      <c r="A26" s="25"/>
      <c r="B26" s="25"/>
      <c r="C26" s="31"/>
      <c r="D26" s="31"/>
      <c r="F26" s="18"/>
      <c r="G26" s="18"/>
      <c r="H26" s="18"/>
      <c r="I26" s="18"/>
      <c r="N26" s="96" t="s">
        <v>238</v>
      </c>
      <c r="O26" s="96"/>
      <c r="P26" s="96"/>
      <c r="Q26" s="96"/>
      <c r="R26" s="96"/>
      <c r="S26" s="5"/>
    </row>
    <row r="27" spans="1:19" ht="12">
      <c r="A27" s="25"/>
      <c r="B27" s="25"/>
      <c r="C27" s="31"/>
      <c r="D27" s="31"/>
      <c r="F27" s="18"/>
      <c r="G27" s="18"/>
      <c r="H27" s="18"/>
      <c r="I27" s="18"/>
      <c r="N27" s="96" t="s">
        <v>265</v>
      </c>
      <c r="O27" s="96"/>
      <c r="P27" s="96"/>
      <c r="Q27" s="96"/>
      <c r="R27" s="96"/>
      <c r="S27" s="5"/>
    </row>
    <row r="28" spans="1:9" ht="12">
      <c r="A28" s="25"/>
      <c r="B28" s="25"/>
      <c r="C28" s="31"/>
      <c r="D28" s="31"/>
      <c r="E28" s="140"/>
      <c r="F28" s="140"/>
      <c r="G28" s="140"/>
      <c r="H28" s="140"/>
      <c r="I28" s="140"/>
    </row>
    <row r="29" spans="1:9" ht="12">
      <c r="A29" s="25"/>
      <c r="B29" s="25"/>
      <c r="C29" s="31"/>
      <c r="D29" s="31"/>
      <c r="E29" s="25"/>
      <c r="F29" s="31"/>
      <c r="G29" s="31"/>
      <c r="H29" s="31"/>
      <c r="I29" s="31"/>
    </row>
    <row r="30" spans="1:9" ht="12">
      <c r="A30" s="25"/>
      <c r="B30" s="25"/>
      <c r="C30" s="31"/>
      <c r="D30" s="31"/>
      <c r="E30" s="25"/>
      <c r="F30" s="31"/>
      <c r="G30" s="31"/>
      <c r="H30" s="31"/>
      <c r="I30" s="31"/>
    </row>
    <row r="31" spans="1:9" ht="12">
      <c r="A31" s="25"/>
      <c r="B31" s="25"/>
      <c r="C31" s="31"/>
      <c r="D31" s="31"/>
      <c r="E31" s="25"/>
      <c r="F31" s="31"/>
      <c r="G31" s="31"/>
      <c r="H31" s="31"/>
      <c r="I31" s="31"/>
    </row>
    <row r="32" spans="1:9" ht="12">
      <c r="A32" s="25"/>
      <c r="B32" s="25"/>
      <c r="C32" s="31"/>
      <c r="D32" s="31"/>
      <c r="E32" s="25"/>
      <c r="F32" s="31"/>
      <c r="G32" s="31"/>
      <c r="H32" s="31"/>
      <c r="I32" s="31"/>
    </row>
  </sheetData>
  <sheetProtection/>
  <mergeCells count="24">
    <mergeCell ref="N27:R27"/>
    <mergeCell ref="E28:I28"/>
    <mergeCell ref="N21:R21"/>
    <mergeCell ref="N22:R22"/>
    <mergeCell ref="N23:R23"/>
    <mergeCell ref="N24:R24"/>
    <mergeCell ref="N25:R25"/>
    <mergeCell ref="N26:R26"/>
    <mergeCell ref="J7:K7"/>
    <mergeCell ref="L7:M7"/>
    <mergeCell ref="N7:O7"/>
    <mergeCell ref="P7:Q7"/>
    <mergeCell ref="N19:R19"/>
    <mergeCell ref="N20:R20"/>
    <mergeCell ref="A1:R1"/>
    <mergeCell ref="Q2:R2"/>
    <mergeCell ref="C3:I3"/>
    <mergeCell ref="C4:I4"/>
    <mergeCell ref="A6:A8"/>
    <mergeCell ref="B6:D8"/>
    <mergeCell ref="E6:G8"/>
    <mergeCell ref="H6:Q6"/>
    <mergeCell ref="R6:R8"/>
    <mergeCell ref="H7:I7"/>
  </mergeCells>
  <printOptions/>
  <pageMargins left="1.29" right="0.15748031496062992" top="0.1968503937007874" bottom="0.2362204724409449" header="0.11811023622047245" footer="0.15748031496062992"/>
  <pageSetup horizontalDpi="600" verticalDpi="60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2"/>
  <sheetViews>
    <sheetView view="pageBreakPreview" zoomScale="115" zoomScaleNormal="115" zoomScaleSheetLayoutView="115" zoomScalePageLayoutView="0" workbookViewId="0" topLeftCell="C3">
      <selection activeCell="G108" sqref="G108:L108"/>
    </sheetView>
  </sheetViews>
  <sheetFormatPr defaultColWidth="9.140625" defaultRowHeight="12.75"/>
  <cols>
    <col min="1" max="1" width="6.140625" style="1" customWidth="1"/>
    <col min="2" max="2" width="15.7109375" style="2" customWidth="1"/>
    <col min="3" max="3" width="2.00390625" style="2" bestFit="1" customWidth="1"/>
    <col min="4" max="4" width="13.140625" style="2" customWidth="1"/>
    <col min="5" max="5" width="10.28125" style="1" customWidth="1"/>
    <col min="6" max="6" width="10.7109375" style="1" customWidth="1"/>
    <col min="7" max="7" width="7.8515625" style="1" customWidth="1"/>
    <col min="8" max="8" width="7.8515625" style="2" customWidth="1"/>
    <col min="9" max="9" width="4.8515625" style="2" customWidth="1"/>
    <col min="10" max="10" width="13.8515625" style="2" customWidth="1"/>
    <col min="11" max="11" width="14.8515625" style="2" customWidth="1"/>
    <col min="12" max="12" width="8.00390625" style="2" customWidth="1"/>
    <col min="13" max="13" width="9.140625" style="1" customWidth="1"/>
    <col min="14" max="14" width="12.140625" style="1" bestFit="1" customWidth="1"/>
    <col min="15" max="16" width="9.140625" style="1" customWidth="1"/>
    <col min="17" max="17" width="11.421875" style="1" bestFit="1" customWidth="1"/>
    <col min="18" max="16384" width="9.140625" style="1" customWidth="1"/>
  </cols>
  <sheetData>
    <row r="1" spans="1:12" ht="18">
      <c r="A1" s="108" t="s">
        <v>276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8">
      <c r="A3" s="110" t="s">
        <v>277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8.75">
      <c r="A4" s="109" t="s">
        <v>171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>
      <c r="A5" s="111" t="s">
        <v>278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8" customHeight="1">
      <c r="A6" s="112" t="s">
        <v>279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8" customHeight="1">
      <c r="A7" s="103" t="s">
        <v>208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3.75" customHeight="1">
      <c r="A8" s="14"/>
      <c r="B8" s="15"/>
      <c r="C8" s="15"/>
      <c r="D8" s="104"/>
      <c r="E8" s="104"/>
      <c r="F8" s="104"/>
      <c r="G8" s="104"/>
      <c r="H8" s="104"/>
      <c r="I8" s="104"/>
      <c r="J8" s="105"/>
      <c r="K8" s="105"/>
      <c r="L8" s="105"/>
    </row>
    <row r="9" ht="12"/>
    <row r="10" spans="2:11" ht="12">
      <c r="B10" s="138" t="s">
        <v>421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ht="12"/>
    <row r="12" ht="12"/>
    <row r="13" spans="1:12" s="5" customFormat="1" ht="24" customHeight="1">
      <c r="A13" s="149" t="s">
        <v>14</v>
      </c>
      <c r="B13" s="93" t="s">
        <v>15</v>
      </c>
      <c r="C13" s="95"/>
      <c r="D13" s="94"/>
      <c r="E13" s="93" t="s">
        <v>69</v>
      </c>
      <c r="F13" s="94"/>
      <c r="G13" s="93" t="s">
        <v>60</v>
      </c>
      <c r="H13" s="95"/>
      <c r="I13" s="94"/>
      <c r="J13" s="93" t="s">
        <v>16</v>
      </c>
      <c r="K13" s="94"/>
      <c r="L13" s="149" t="s">
        <v>207</v>
      </c>
    </row>
    <row r="14" spans="1:12" s="5" customFormat="1" ht="24" customHeight="1">
      <c r="A14" s="150"/>
      <c r="B14" s="152"/>
      <c r="C14" s="153"/>
      <c r="D14" s="154"/>
      <c r="E14" s="152"/>
      <c r="F14" s="154"/>
      <c r="G14" s="152"/>
      <c r="H14" s="153"/>
      <c r="I14" s="154"/>
      <c r="J14" s="152"/>
      <c r="K14" s="154"/>
      <c r="L14" s="150"/>
    </row>
    <row r="15" spans="1:18" s="5" customFormat="1" ht="24" customHeight="1">
      <c r="A15" s="151"/>
      <c r="B15" s="155"/>
      <c r="C15" s="156"/>
      <c r="D15" s="157"/>
      <c r="E15" s="155"/>
      <c r="F15" s="157"/>
      <c r="G15" s="155"/>
      <c r="H15" s="156"/>
      <c r="I15" s="157"/>
      <c r="J15" s="87" t="s">
        <v>419</v>
      </c>
      <c r="K15" s="87" t="s">
        <v>420</v>
      </c>
      <c r="L15" s="151"/>
      <c r="P15" s="17" t="s">
        <v>400</v>
      </c>
      <c r="Q15" s="17" t="s">
        <v>401</v>
      </c>
      <c r="R15" s="17" t="s">
        <v>402</v>
      </c>
    </row>
    <row r="16" spans="1:22" s="5" customFormat="1" ht="24" customHeight="1">
      <c r="A16" s="55">
        <v>1</v>
      </c>
      <c r="B16" s="64" t="s">
        <v>263</v>
      </c>
      <c r="C16" s="59"/>
      <c r="D16" s="60"/>
      <c r="E16" s="56" t="s">
        <v>264</v>
      </c>
      <c r="F16" s="56"/>
      <c r="G16" s="98" t="s">
        <v>210</v>
      </c>
      <c r="H16" s="98"/>
      <c r="I16" s="98"/>
      <c r="J16" s="8"/>
      <c r="K16" s="8" t="s">
        <v>422</v>
      </c>
      <c r="L16" s="17"/>
      <c r="M16" s="5" t="str">
        <f>CONCATENATE(IF(MID(E16,17,1)="1","Laki-Laki",IF(MID(E16,17,1)="2","Perempuan",)))</f>
        <v>Laki-Laki</v>
      </c>
      <c r="N16" s="5" t="s">
        <v>288</v>
      </c>
      <c r="P16" s="8" t="s">
        <v>385</v>
      </c>
      <c r="Q16" s="55" t="s">
        <v>386</v>
      </c>
      <c r="R16" s="55">
        <f>ABS(LEFT(E16,4)-2022)</f>
        <v>49</v>
      </c>
      <c r="T16" s="5" t="s">
        <v>386</v>
      </c>
      <c r="U16" s="5" t="s">
        <v>399</v>
      </c>
      <c r="V16" s="5">
        <f>COUNTIF($K$16:$K$104,T16)</f>
        <v>0</v>
      </c>
    </row>
    <row r="17" spans="1:22" s="5" customFormat="1" ht="19.5" customHeight="1" hidden="1">
      <c r="A17" s="55">
        <v>2</v>
      </c>
      <c r="B17" s="64" t="s">
        <v>261</v>
      </c>
      <c r="C17" s="59"/>
      <c r="D17" s="60"/>
      <c r="E17" s="56" t="s">
        <v>262</v>
      </c>
      <c r="F17" s="56"/>
      <c r="G17" s="98" t="s">
        <v>210</v>
      </c>
      <c r="H17" s="98"/>
      <c r="I17" s="98"/>
      <c r="J17" s="8" t="s">
        <v>422</v>
      </c>
      <c r="K17" s="8"/>
      <c r="L17" s="17"/>
      <c r="M17" s="5" t="str">
        <f aca="true" t="shared" si="0" ref="M17:M80">CONCATENATE(IF(MID(E17,17,1)="1","Laki-Laki",IF(MID(E17,17,1)="2","Perempuan",)))</f>
        <v>Laki-Laki</v>
      </c>
      <c r="N17" s="5" t="s">
        <v>289</v>
      </c>
      <c r="P17" s="8" t="s">
        <v>385</v>
      </c>
      <c r="Q17" s="55" t="s">
        <v>387</v>
      </c>
      <c r="R17" s="55">
        <f aca="true" t="shared" si="1" ref="R17:R80">ABS(LEFT(E17,4)-2022)</f>
        <v>55</v>
      </c>
      <c r="T17" s="5" t="s">
        <v>387</v>
      </c>
      <c r="U17" s="5" t="s">
        <v>399</v>
      </c>
      <c r="V17" s="5">
        <f>COUNTIF($K$16:$K$104,T17)</f>
        <v>0</v>
      </c>
    </row>
    <row r="18" spans="1:22" s="5" customFormat="1" ht="19.5" customHeight="1">
      <c r="A18" s="55">
        <v>3</v>
      </c>
      <c r="B18" s="64" t="s">
        <v>270</v>
      </c>
      <c r="C18" s="59"/>
      <c r="D18" s="60"/>
      <c r="E18" s="56" t="s">
        <v>271</v>
      </c>
      <c r="F18" s="56"/>
      <c r="G18" s="98" t="s">
        <v>176</v>
      </c>
      <c r="H18" s="98"/>
      <c r="I18" s="98"/>
      <c r="J18" s="8"/>
      <c r="K18" s="8" t="s">
        <v>422</v>
      </c>
      <c r="L18" s="17"/>
      <c r="M18" s="5" t="str">
        <f t="shared" si="0"/>
        <v>Perempuan</v>
      </c>
      <c r="N18" s="5" t="s">
        <v>290</v>
      </c>
      <c r="P18" s="8" t="s">
        <v>388</v>
      </c>
      <c r="Q18" s="55" t="s">
        <v>387</v>
      </c>
      <c r="R18" s="55">
        <f t="shared" si="1"/>
        <v>58</v>
      </c>
      <c r="T18" s="5" t="s">
        <v>392</v>
      </c>
      <c r="U18" s="5" t="s">
        <v>399</v>
      </c>
      <c r="V18" s="5">
        <f>COUNTIF($K$16:$K$104,T18)</f>
        <v>0</v>
      </c>
    </row>
    <row r="19" spans="1:22" s="5" customFormat="1" ht="19.5" customHeight="1" hidden="1">
      <c r="A19" s="55">
        <v>4</v>
      </c>
      <c r="B19" s="64" t="s">
        <v>170</v>
      </c>
      <c r="C19" s="59"/>
      <c r="D19" s="60"/>
      <c r="E19" s="56" t="s">
        <v>182</v>
      </c>
      <c r="F19" s="56"/>
      <c r="G19" s="98" t="s">
        <v>176</v>
      </c>
      <c r="H19" s="98"/>
      <c r="I19" s="98"/>
      <c r="J19" s="8" t="s">
        <v>422</v>
      </c>
      <c r="K19" s="8"/>
      <c r="L19" s="17"/>
      <c r="M19" s="5" t="str">
        <f t="shared" si="0"/>
        <v>Laki-Laki</v>
      </c>
      <c r="N19" s="5" t="s">
        <v>291</v>
      </c>
      <c r="P19" s="8" t="s">
        <v>388</v>
      </c>
      <c r="Q19" s="55" t="s">
        <v>387</v>
      </c>
      <c r="R19" s="55">
        <f t="shared" si="1"/>
        <v>56</v>
      </c>
      <c r="T19" s="5" t="s">
        <v>397</v>
      </c>
      <c r="U19" s="5" t="s">
        <v>399</v>
      </c>
      <c r="V19" s="5">
        <f>COUNTIF($K$16:$K$104,T19)</f>
        <v>0</v>
      </c>
    </row>
    <row r="20" spans="1:22" s="5" customFormat="1" ht="19.5" customHeight="1" hidden="1">
      <c r="A20" s="55">
        <v>5</v>
      </c>
      <c r="B20" s="64" t="s">
        <v>212</v>
      </c>
      <c r="C20" s="59"/>
      <c r="D20" s="60"/>
      <c r="E20" s="56" t="s">
        <v>213</v>
      </c>
      <c r="F20" s="56"/>
      <c r="G20" s="98" t="s">
        <v>243</v>
      </c>
      <c r="H20" s="98"/>
      <c r="I20" s="98"/>
      <c r="J20" s="8" t="s">
        <v>422</v>
      </c>
      <c r="K20" s="8"/>
      <c r="L20" s="17"/>
      <c r="M20" s="5" t="str">
        <f t="shared" si="0"/>
        <v>Laki-Laki</v>
      </c>
      <c r="N20" s="5" t="s">
        <v>292</v>
      </c>
      <c r="P20" s="8" t="s">
        <v>389</v>
      </c>
      <c r="Q20" s="55" t="s">
        <v>386</v>
      </c>
      <c r="R20" s="55">
        <f t="shared" si="1"/>
        <v>34</v>
      </c>
      <c r="T20" s="5" t="s">
        <v>398</v>
      </c>
      <c r="U20" s="5" t="s">
        <v>399</v>
      </c>
      <c r="V20" s="5">
        <f>COUNTIF($K$16:$K$104,T20)</f>
        <v>0</v>
      </c>
    </row>
    <row r="21" spans="1:22" s="5" customFormat="1" ht="14.25" customHeight="1">
      <c r="A21" s="55">
        <v>6</v>
      </c>
      <c r="B21" s="61" t="s">
        <v>167</v>
      </c>
      <c r="C21" s="62"/>
      <c r="D21" s="63"/>
      <c r="E21" s="17" t="s">
        <v>180</v>
      </c>
      <c r="F21" s="17"/>
      <c r="G21" s="98" t="s">
        <v>243</v>
      </c>
      <c r="H21" s="98"/>
      <c r="I21" s="98"/>
      <c r="J21" s="8"/>
      <c r="K21" s="8" t="s">
        <v>422</v>
      </c>
      <c r="L21" s="55"/>
      <c r="M21" s="5" t="str">
        <f t="shared" si="0"/>
        <v>Laki-Laki</v>
      </c>
      <c r="N21" s="5" t="s">
        <v>293</v>
      </c>
      <c r="P21" s="8" t="s">
        <v>389</v>
      </c>
      <c r="Q21" s="55" t="s">
        <v>387</v>
      </c>
      <c r="R21" s="55">
        <f t="shared" si="1"/>
        <v>53</v>
      </c>
      <c r="V21" s="5">
        <f>SUM(V16:V20)</f>
        <v>0</v>
      </c>
    </row>
    <row r="22" spans="1:18" s="5" customFormat="1" ht="19.5" customHeight="1" hidden="1">
      <c r="A22" s="55">
        <v>7</v>
      </c>
      <c r="B22" s="61" t="s">
        <v>172</v>
      </c>
      <c r="C22" s="62"/>
      <c r="D22" s="63"/>
      <c r="E22" s="17" t="s">
        <v>173</v>
      </c>
      <c r="F22" s="17"/>
      <c r="G22" s="98" t="s">
        <v>243</v>
      </c>
      <c r="H22" s="98"/>
      <c r="I22" s="98"/>
      <c r="J22" s="8" t="s">
        <v>422</v>
      </c>
      <c r="K22" s="8"/>
      <c r="L22" s="55"/>
      <c r="M22" s="5" t="str">
        <f t="shared" si="0"/>
        <v>Laki-Laki</v>
      </c>
      <c r="N22" s="5" t="s">
        <v>294</v>
      </c>
      <c r="P22" s="8" t="s">
        <v>389</v>
      </c>
      <c r="Q22" s="55" t="s">
        <v>387</v>
      </c>
      <c r="R22" s="55">
        <f t="shared" si="1"/>
        <v>58</v>
      </c>
    </row>
    <row r="23" spans="1:18" s="5" customFormat="1" ht="19.5" customHeight="1">
      <c r="A23" s="55">
        <v>8</v>
      </c>
      <c r="B23" s="61" t="s">
        <v>267</v>
      </c>
      <c r="C23" s="62"/>
      <c r="D23" s="63"/>
      <c r="E23" s="17" t="s">
        <v>268</v>
      </c>
      <c r="F23" s="17"/>
      <c r="G23" s="98" t="s">
        <v>211</v>
      </c>
      <c r="H23" s="98"/>
      <c r="I23" s="98"/>
      <c r="J23" s="8"/>
      <c r="K23" s="8" t="s">
        <v>422</v>
      </c>
      <c r="L23" s="55"/>
      <c r="M23" s="5" t="str">
        <f t="shared" si="0"/>
        <v>Laki-Laki</v>
      </c>
      <c r="N23" s="5" t="s">
        <v>295</v>
      </c>
      <c r="P23" s="8" t="s">
        <v>390</v>
      </c>
      <c r="Q23" s="55" t="s">
        <v>386</v>
      </c>
      <c r="R23" s="55">
        <f t="shared" si="1"/>
        <v>50</v>
      </c>
    </row>
    <row r="24" spans="1:18" s="5" customFormat="1" ht="19.5" customHeight="1">
      <c r="A24" s="55">
        <v>9</v>
      </c>
      <c r="B24" s="64" t="s">
        <v>72</v>
      </c>
      <c r="C24" s="59"/>
      <c r="D24" s="60"/>
      <c r="E24" s="56" t="s">
        <v>73</v>
      </c>
      <c r="F24" s="56"/>
      <c r="G24" s="98" t="s">
        <v>211</v>
      </c>
      <c r="H24" s="98"/>
      <c r="I24" s="98"/>
      <c r="J24" s="8"/>
      <c r="K24" s="8" t="s">
        <v>422</v>
      </c>
      <c r="L24" s="55"/>
      <c r="M24" s="5" t="str">
        <f t="shared" si="0"/>
        <v>Perempuan</v>
      </c>
      <c r="N24" s="5" t="s">
        <v>296</v>
      </c>
      <c r="P24" s="8" t="s">
        <v>390</v>
      </c>
      <c r="Q24" s="55" t="s">
        <v>387</v>
      </c>
      <c r="R24" s="55">
        <f t="shared" si="1"/>
        <v>45</v>
      </c>
    </row>
    <row r="25" spans="1:18" s="5" customFormat="1" ht="19.5" customHeight="1" hidden="1">
      <c r="A25" s="55">
        <v>10</v>
      </c>
      <c r="B25" s="64" t="s">
        <v>269</v>
      </c>
      <c r="C25" s="59"/>
      <c r="D25" s="60"/>
      <c r="E25" s="56" t="s">
        <v>266</v>
      </c>
      <c r="F25" s="56"/>
      <c r="G25" s="98" t="s">
        <v>211</v>
      </c>
      <c r="H25" s="98"/>
      <c r="I25" s="98"/>
      <c r="J25" s="8" t="s">
        <v>422</v>
      </c>
      <c r="K25" s="8"/>
      <c r="L25" s="55"/>
      <c r="M25" s="5" t="str">
        <f t="shared" si="0"/>
        <v>Perempuan</v>
      </c>
      <c r="N25" s="5" t="s">
        <v>297</v>
      </c>
      <c r="P25" s="8" t="s">
        <v>390</v>
      </c>
      <c r="Q25" s="55" t="s">
        <v>387</v>
      </c>
      <c r="R25" s="55">
        <f t="shared" si="1"/>
        <v>45</v>
      </c>
    </row>
    <row r="26" spans="1:18" s="5" customFormat="1" ht="19.5" customHeight="1">
      <c r="A26" s="55">
        <v>11</v>
      </c>
      <c r="B26" s="64" t="s">
        <v>174</v>
      </c>
      <c r="C26" s="59"/>
      <c r="D26" s="60"/>
      <c r="E26" s="17" t="s">
        <v>175</v>
      </c>
      <c r="F26" s="17"/>
      <c r="G26" s="98" t="s">
        <v>211</v>
      </c>
      <c r="H26" s="98"/>
      <c r="I26" s="98"/>
      <c r="J26" s="8"/>
      <c r="K26" s="8" t="s">
        <v>422</v>
      </c>
      <c r="L26" s="55"/>
      <c r="M26" s="5" t="str">
        <f t="shared" si="0"/>
        <v>Laki-Laki</v>
      </c>
      <c r="N26" s="5" t="s">
        <v>298</v>
      </c>
      <c r="P26" s="8" t="s">
        <v>390</v>
      </c>
      <c r="Q26" s="55" t="s">
        <v>387</v>
      </c>
      <c r="R26" s="55">
        <f t="shared" si="1"/>
        <v>51</v>
      </c>
    </row>
    <row r="27" spans="1:18" s="5" customFormat="1" ht="19.5" customHeight="1">
      <c r="A27" s="55">
        <v>12</v>
      </c>
      <c r="B27" s="61" t="s">
        <v>205</v>
      </c>
      <c r="C27" s="62"/>
      <c r="D27" s="63"/>
      <c r="E27" s="17" t="s">
        <v>206</v>
      </c>
      <c r="F27" s="17"/>
      <c r="G27" s="98" t="s">
        <v>211</v>
      </c>
      <c r="H27" s="98"/>
      <c r="I27" s="98"/>
      <c r="J27" s="8"/>
      <c r="K27" s="8" t="s">
        <v>422</v>
      </c>
      <c r="L27" s="55"/>
      <c r="M27" s="5" t="str">
        <f t="shared" si="0"/>
        <v>Laki-Laki</v>
      </c>
      <c r="N27" s="5" t="s">
        <v>299</v>
      </c>
      <c r="P27" s="8" t="s">
        <v>390</v>
      </c>
      <c r="Q27" s="55" t="s">
        <v>387</v>
      </c>
      <c r="R27" s="55">
        <f t="shared" si="1"/>
        <v>42</v>
      </c>
    </row>
    <row r="28" spans="1:18" s="5" customFormat="1" ht="19.5" customHeight="1" hidden="1">
      <c r="A28" s="55">
        <v>13</v>
      </c>
      <c r="B28" s="61" t="s">
        <v>209</v>
      </c>
      <c r="C28" s="62"/>
      <c r="D28" s="63"/>
      <c r="E28" s="17" t="s">
        <v>44</v>
      </c>
      <c r="F28" s="17"/>
      <c r="G28" s="98" t="s">
        <v>211</v>
      </c>
      <c r="H28" s="98"/>
      <c r="I28" s="98"/>
      <c r="J28" s="8" t="s">
        <v>422</v>
      </c>
      <c r="K28" s="8"/>
      <c r="L28" s="55"/>
      <c r="M28" s="5" t="str">
        <f t="shared" si="0"/>
        <v>Laki-Laki</v>
      </c>
      <c r="N28" s="5" t="s">
        <v>300</v>
      </c>
      <c r="P28" s="8" t="s">
        <v>390</v>
      </c>
      <c r="Q28" s="55" t="s">
        <v>387</v>
      </c>
      <c r="R28" s="55">
        <f t="shared" si="1"/>
        <v>55</v>
      </c>
    </row>
    <row r="29" spans="1:18" s="5" customFormat="1" ht="19.5" customHeight="1" hidden="1">
      <c r="A29" s="55">
        <v>14</v>
      </c>
      <c r="B29" s="61" t="s">
        <v>70</v>
      </c>
      <c r="C29" s="62"/>
      <c r="D29" s="63"/>
      <c r="E29" s="17" t="s">
        <v>71</v>
      </c>
      <c r="F29" s="17"/>
      <c r="G29" s="98" t="s">
        <v>177</v>
      </c>
      <c r="H29" s="98"/>
      <c r="I29" s="98"/>
      <c r="J29" s="88" t="s">
        <v>422</v>
      </c>
      <c r="K29" s="8"/>
      <c r="L29" s="17"/>
      <c r="M29" s="5" t="str">
        <f t="shared" si="0"/>
        <v>Laki-Laki</v>
      </c>
      <c r="N29" s="5" t="s">
        <v>301</v>
      </c>
      <c r="P29" s="8" t="s">
        <v>391</v>
      </c>
      <c r="Q29" s="55" t="s">
        <v>392</v>
      </c>
      <c r="R29" s="55">
        <f t="shared" si="1"/>
        <v>56</v>
      </c>
    </row>
    <row r="30" spans="1:18" s="5" customFormat="1" ht="19.5" customHeight="1" hidden="1">
      <c r="A30" s="55">
        <v>15</v>
      </c>
      <c r="B30" s="61" t="s">
        <v>17</v>
      </c>
      <c r="C30" s="62"/>
      <c r="D30" s="63"/>
      <c r="E30" s="17" t="s">
        <v>35</v>
      </c>
      <c r="F30" s="17"/>
      <c r="G30" s="98" t="s">
        <v>177</v>
      </c>
      <c r="H30" s="98"/>
      <c r="I30" s="98"/>
      <c r="J30" s="8" t="s">
        <v>422</v>
      </c>
      <c r="K30" s="8"/>
      <c r="L30" s="17"/>
      <c r="M30" s="5" t="str">
        <f t="shared" si="0"/>
        <v>Laki-Laki</v>
      </c>
      <c r="N30" s="5" t="s">
        <v>302</v>
      </c>
      <c r="P30" s="8" t="s">
        <v>391</v>
      </c>
      <c r="Q30" s="55" t="s">
        <v>392</v>
      </c>
      <c r="R30" s="55">
        <f t="shared" si="1"/>
        <v>57</v>
      </c>
    </row>
    <row r="31" spans="1:18" s="5" customFormat="1" ht="19.5" customHeight="1">
      <c r="A31" s="55">
        <v>16</v>
      </c>
      <c r="B31" s="61" t="s">
        <v>186</v>
      </c>
      <c r="C31" s="62"/>
      <c r="D31" s="63"/>
      <c r="E31" s="17" t="s">
        <v>187</v>
      </c>
      <c r="F31" s="17"/>
      <c r="G31" s="98" t="s">
        <v>177</v>
      </c>
      <c r="H31" s="98"/>
      <c r="I31" s="98"/>
      <c r="J31" s="88"/>
      <c r="K31" s="8" t="s">
        <v>422</v>
      </c>
      <c r="L31" s="55"/>
      <c r="M31" s="5" t="str">
        <f t="shared" si="0"/>
        <v>Laki-Laki</v>
      </c>
      <c r="N31" s="5" t="s">
        <v>303</v>
      </c>
      <c r="P31" s="8" t="s">
        <v>391</v>
      </c>
      <c r="Q31" s="55" t="s">
        <v>392</v>
      </c>
      <c r="R31" s="55">
        <f t="shared" si="1"/>
        <v>57</v>
      </c>
    </row>
    <row r="32" spans="1:18" s="5" customFormat="1" ht="15" customHeight="1">
      <c r="A32" s="55">
        <v>17</v>
      </c>
      <c r="B32" s="61" t="s">
        <v>78</v>
      </c>
      <c r="C32" s="62"/>
      <c r="D32" s="63"/>
      <c r="E32" s="17" t="s">
        <v>51</v>
      </c>
      <c r="F32" s="17"/>
      <c r="G32" s="98" t="s">
        <v>177</v>
      </c>
      <c r="H32" s="98"/>
      <c r="I32" s="98"/>
      <c r="J32" s="88"/>
      <c r="K32" s="8" t="s">
        <v>422</v>
      </c>
      <c r="L32" s="55"/>
      <c r="M32" s="5" t="str">
        <f t="shared" si="0"/>
        <v>Perempuan</v>
      </c>
      <c r="N32" s="5" t="s">
        <v>304</v>
      </c>
      <c r="P32" s="8" t="s">
        <v>391</v>
      </c>
      <c r="Q32" s="55" t="s">
        <v>387</v>
      </c>
      <c r="R32" s="55">
        <f t="shared" si="1"/>
        <v>44</v>
      </c>
    </row>
    <row r="33" spans="1:18" s="5" customFormat="1" ht="19.5" customHeight="1" hidden="1">
      <c r="A33" s="55">
        <v>18</v>
      </c>
      <c r="B33" s="61" t="s">
        <v>260</v>
      </c>
      <c r="C33" s="62"/>
      <c r="D33" s="63"/>
      <c r="E33" s="17" t="s">
        <v>42</v>
      </c>
      <c r="F33" s="17"/>
      <c r="G33" s="98" t="s">
        <v>177</v>
      </c>
      <c r="H33" s="98"/>
      <c r="I33" s="98"/>
      <c r="J33" s="8" t="s">
        <v>422</v>
      </c>
      <c r="K33" s="8"/>
      <c r="L33" s="55"/>
      <c r="M33" s="5" t="str">
        <f t="shared" si="0"/>
        <v>Laki-Laki</v>
      </c>
      <c r="N33" s="5" t="s">
        <v>305</v>
      </c>
      <c r="P33" s="8" t="s">
        <v>391</v>
      </c>
      <c r="Q33" s="55" t="s">
        <v>387</v>
      </c>
      <c r="R33" s="55">
        <f t="shared" si="1"/>
        <v>57</v>
      </c>
    </row>
    <row r="34" spans="1:18" s="5" customFormat="1" ht="19.5" customHeight="1">
      <c r="A34" s="55">
        <v>19</v>
      </c>
      <c r="B34" s="61" t="s">
        <v>188</v>
      </c>
      <c r="C34" s="62"/>
      <c r="D34" s="63"/>
      <c r="E34" s="17" t="s">
        <v>87</v>
      </c>
      <c r="F34" s="17"/>
      <c r="G34" s="98" t="s">
        <v>177</v>
      </c>
      <c r="H34" s="98"/>
      <c r="I34" s="98"/>
      <c r="J34" s="8"/>
      <c r="K34" s="8" t="s">
        <v>422</v>
      </c>
      <c r="L34" s="55"/>
      <c r="M34" s="5" t="str">
        <f t="shared" si="0"/>
        <v>Laki-Laki</v>
      </c>
      <c r="N34" s="5" t="s">
        <v>306</v>
      </c>
      <c r="P34" s="8" t="s">
        <v>391</v>
      </c>
      <c r="Q34" s="55" t="s">
        <v>387</v>
      </c>
      <c r="R34" s="55">
        <f t="shared" si="1"/>
        <v>54</v>
      </c>
    </row>
    <row r="35" spans="1:18" s="5" customFormat="1" ht="19.5" customHeight="1" hidden="1">
      <c r="A35" s="55">
        <v>20</v>
      </c>
      <c r="B35" s="61" t="s">
        <v>199</v>
      </c>
      <c r="C35" s="62"/>
      <c r="D35" s="63"/>
      <c r="E35" s="17" t="s">
        <v>41</v>
      </c>
      <c r="F35" s="17"/>
      <c r="G35" s="98" t="s">
        <v>177</v>
      </c>
      <c r="H35" s="98"/>
      <c r="I35" s="98"/>
      <c r="J35" s="8" t="s">
        <v>422</v>
      </c>
      <c r="K35" s="8"/>
      <c r="L35" s="55"/>
      <c r="M35" s="5" t="str">
        <f t="shared" si="0"/>
        <v>Laki-Laki</v>
      </c>
      <c r="N35" s="5" t="s">
        <v>307</v>
      </c>
      <c r="P35" s="8" t="s">
        <v>391</v>
      </c>
      <c r="Q35" s="55" t="s">
        <v>387</v>
      </c>
      <c r="R35" s="55">
        <f t="shared" si="1"/>
        <v>53</v>
      </c>
    </row>
    <row r="36" spans="1:18" s="5" customFormat="1" ht="19.5" customHeight="1" hidden="1">
      <c r="A36" s="55">
        <v>21</v>
      </c>
      <c r="B36" s="61" t="s">
        <v>200</v>
      </c>
      <c r="C36" s="62"/>
      <c r="D36" s="63"/>
      <c r="E36" s="17" t="s">
        <v>47</v>
      </c>
      <c r="F36" s="17"/>
      <c r="G36" s="98" t="s">
        <v>177</v>
      </c>
      <c r="H36" s="98"/>
      <c r="I36" s="98"/>
      <c r="J36" s="8" t="s">
        <v>422</v>
      </c>
      <c r="K36" s="8"/>
      <c r="L36" s="55"/>
      <c r="M36" s="5" t="str">
        <f t="shared" si="0"/>
        <v>Laki-Laki</v>
      </c>
      <c r="N36" s="5" t="s">
        <v>308</v>
      </c>
      <c r="P36" s="8" t="s">
        <v>391</v>
      </c>
      <c r="Q36" s="55" t="s">
        <v>387</v>
      </c>
      <c r="R36" s="55">
        <f t="shared" si="1"/>
        <v>54</v>
      </c>
    </row>
    <row r="37" spans="1:18" s="5" customFormat="1" ht="19.5" customHeight="1" hidden="1">
      <c r="A37" s="55">
        <v>22</v>
      </c>
      <c r="B37" s="61" t="s">
        <v>189</v>
      </c>
      <c r="C37" s="62"/>
      <c r="D37" s="63"/>
      <c r="E37" s="17" t="s">
        <v>101</v>
      </c>
      <c r="F37" s="17"/>
      <c r="G37" s="98" t="s">
        <v>177</v>
      </c>
      <c r="H37" s="98"/>
      <c r="I37" s="98"/>
      <c r="J37" s="8" t="s">
        <v>422</v>
      </c>
      <c r="K37" s="8"/>
      <c r="L37" s="55"/>
      <c r="M37" s="5" t="str">
        <f t="shared" si="0"/>
        <v>Laki-Laki</v>
      </c>
      <c r="N37" s="5" t="s">
        <v>309</v>
      </c>
      <c r="P37" s="8" t="s">
        <v>391</v>
      </c>
      <c r="Q37" s="55" t="s">
        <v>387</v>
      </c>
      <c r="R37" s="55">
        <f t="shared" si="1"/>
        <v>51</v>
      </c>
    </row>
    <row r="38" spans="1:18" s="5" customFormat="1" ht="19.5" customHeight="1" hidden="1">
      <c r="A38" s="55">
        <v>23</v>
      </c>
      <c r="B38" s="61" t="s">
        <v>190</v>
      </c>
      <c r="C38" s="62"/>
      <c r="D38" s="63"/>
      <c r="E38" s="17" t="s">
        <v>102</v>
      </c>
      <c r="F38" s="17"/>
      <c r="G38" s="98" t="s">
        <v>177</v>
      </c>
      <c r="H38" s="98"/>
      <c r="I38" s="98"/>
      <c r="J38" s="8" t="s">
        <v>422</v>
      </c>
      <c r="K38" s="8"/>
      <c r="L38" s="55"/>
      <c r="M38" s="5" t="str">
        <f t="shared" si="0"/>
        <v>Laki-Laki</v>
      </c>
      <c r="N38" s="5" t="s">
        <v>310</v>
      </c>
      <c r="P38" s="8" t="s">
        <v>391</v>
      </c>
      <c r="Q38" s="55" t="s">
        <v>387</v>
      </c>
      <c r="R38" s="55">
        <f t="shared" si="1"/>
        <v>51</v>
      </c>
    </row>
    <row r="39" spans="1:18" s="5" customFormat="1" ht="19.5" customHeight="1" hidden="1">
      <c r="A39" s="55">
        <v>24</v>
      </c>
      <c r="B39" s="61" t="s">
        <v>191</v>
      </c>
      <c r="C39" s="62"/>
      <c r="D39" s="63"/>
      <c r="E39" s="17" t="s">
        <v>112</v>
      </c>
      <c r="F39" s="17"/>
      <c r="G39" s="98" t="s">
        <v>177</v>
      </c>
      <c r="H39" s="98"/>
      <c r="I39" s="98"/>
      <c r="J39" s="8" t="s">
        <v>422</v>
      </c>
      <c r="K39" s="8"/>
      <c r="L39" s="55"/>
      <c r="M39" s="5" t="str">
        <f t="shared" si="0"/>
        <v>Laki-Laki</v>
      </c>
      <c r="N39" s="5" t="s">
        <v>311</v>
      </c>
      <c r="P39" s="8" t="s">
        <v>391</v>
      </c>
      <c r="Q39" s="55" t="s">
        <v>387</v>
      </c>
      <c r="R39" s="55">
        <f t="shared" si="1"/>
        <v>47</v>
      </c>
    </row>
    <row r="40" spans="1:18" s="5" customFormat="1" ht="19.5" customHeight="1" hidden="1">
      <c r="A40" s="55">
        <v>25</v>
      </c>
      <c r="B40" s="61" t="s">
        <v>192</v>
      </c>
      <c r="C40" s="62"/>
      <c r="D40" s="63"/>
      <c r="E40" s="17" t="s">
        <v>113</v>
      </c>
      <c r="F40" s="17"/>
      <c r="G40" s="98" t="s">
        <v>177</v>
      </c>
      <c r="H40" s="98"/>
      <c r="I40" s="98"/>
      <c r="J40" s="8" t="s">
        <v>422</v>
      </c>
      <c r="K40" s="8"/>
      <c r="L40" s="55"/>
      <c r="M40" s="5" t="str">
        <f t="shared" si="0"/>
        <v>Laki-Laki</v>
      </c>
      <c r="N40" s="5" t="s">
        <v>312</v>
      </c>
      <c r="P40" s="8" t="s">
        <v>391</v>
      </c>
      <c r="Q40" s="55" t="s">
        <v>387</v>
      </c>
      <c r="R40" s="55">
        <f t="shared" si="1"/>
        <v>47</v>
      </c>
    </row>
    <row r="41" spans="1:18" s="5" customFormat="1" ht="19.5" customHeight="1" hidden="1">
      <c r="A41" s="55">
        <v>26</v>
      </c>
      <c r="B41" s="61" t="s">
        <v>193</v>
      </c>
      <c r="C41" s="62"/>
      <c r="D41" s="63"/>
      <c r="E41" s="56" t="s">
        <v>55</v>
      </c>
      <c r="F41" s="17"/>
      <c r="G41" s="98" t="s">
        <v>177</v>
      </c>
      <c r="H41" s="98"/>
      <c r="I41" s="98"/>
      <c r="J41" s="8" t="s">
        <v>422</v>
      </c>
      <c r="K41" s="8"/>
      <c r="L41" s="55"/>
      <c r="M41" s="5" t="str">
        <f t="shared" si="0"/>
        <v>Laki-Laki</v>
      </c>
      <c r="N41" s="5" t="s">
        <v>313</v>
      </c>
      <c r="P41" s="8" t="s">
        <v>391</v>
      </c>
      <c r="Q41" s="55" t="s">
        <v>387</v>
      </c>
      <c r="R41" s="55">
        <f t="shared" si="1"/>
        <v>52</v>
      </c>
    </row>
    <row r="42" spans="1:18" s="5" customFormat="1" ht="19.5" customHeight="1">
      <c r="A42" s="55">
        <v>27</v>
      </c>
      <c r="B42" s="61" t="s">
        <v>195</v>
      </c>
      <c r="C42" s="62"/>
      <c r="D42" s="63"/>
      <c r="E42" s="17" t="s">
        <v>52</v>
      </c>
      <c r="F42" s="17"/>
      <c r="G42" s="17" t="s">
        <v>177</v>
      </c>
      <c r="H42" s="17"/>
      <c r="I42" s="17"/>
      <c r="J42" s="8"/>
      <c r="K42" s="8" t="s">
        <v>422</v>
      </c>
      <c r="L42" s="55"/>
      <c r="M42" s="5" t="str">
        <f t="shared" si="0"/>
        <v>Perempuan</v>
      </c>
      <c r="N42" s="5" t="s">
        <v>314</v>
      </c>
      <c r="P42" s="8" t="s">
        <v>391</v>
      </c>
      <c r="Q42" s="55" t="s">
        <v>387</v>
      </c>
      <c r="R42" s="55">
        <f t="shared" si="1"/>
        <v>41</v>
      </c>
    </row>
    <row r="43" spans="1:18" s="5" customFormat="1" ht="19.5" customHeight="1" hidden="1">
      <c r="A43" s="55">
        <v>28</v>
      </c>
      <c r="B43" s="61" t="s">
        <v>196</v>
      </c>
      <c r="C43" s="62"/>
      <c r="D43" s="63"/>
      <c r="E43" s="17" t="s">
        <v>159</v>
      </c>
      <c r="F43" s="17"/>
      <c r="G43" s="17" t="s">
        <v>177</v>
      </c>
      <c r="H43" s="17"/>
      <c r="I43" s="17"/>
      <c r="J43" s="8" t="s">
        <v>422</v>
      </c>
      <c r="K43" s="8"/>
      <c r="L43" s="55"/>
      <c r="M43" s="5" t="str">
        <f t="shared" si="0"/>
        <v>Laki-Laki</v>
      </c>
      <c r="N43" s="5" t="s">
        <v>315</v>
      </c>
      <c r="P43" s="8" t="s">
        <v>391</v>
      </c>
      <c r="Q43" s="55" t="s">
        <v>387</v>
      </c>
      <c r="R43" s="55">
        <f t="shared" si="1"/>
        <v>41</v>
      </c>
    </row>
    <row r="44" spans="1:18" s="5" customFormat="1" ht="19.5" customHeight="1">
      <c r="A44" s="55">
        <v>29</v>
      </c>
      <c r="B44" s="61" t="s">
        <v>197</v>
      </c>
      <c r="C44" s="62"/>
      <c r="D44" s="63"/>
      <c r="E44" s="17" t="s">
        <v>45</v>
      </c>
      <c r="F44" s="17"/>
      <c r="G44" s="17" t="s">
        <v>177</v>
      </c>
      <c r="H44" s="17"/>
      <c r="I44" s="17"/>
      <c r="J44" s="8"/>
      <c r="K44" s="8" t="s">
        <v>422</v>
      </c>
      <c r="L44" s="55"/>
      <c r="M44" s="5" t="str">
        <f t="shared" si="0"/>
        <v>Laki-Laki</v>
      </c>
      <c r="N44" s="5" t="s">
        <v>316</v>
      </c>
      <c r="P44" s="8" t="s">
        <v>391</v>
      </c>
      <c r="Q44" s="55" t="s">
        <v>387</v>
      </c>
      <c r="R44" s="55">
        <f t="shared" si="1"/>
        <v>40</v>
      </c>
    </row>
    <row r="45" spans="1:18" s="5" customFormat="1" ht="19.5" customHeight="1" hidden="1">
      <c r="A45" s="55">
        <v>30</v>
      </c>
      <c r="B45" s="61" t="s">
        <v>198</v>
      </c>
      <c r="C45" s="62"/>
      <c r="D45" s="63"/>
      <c r="E45" s="17" t="s">
        <v>53</v>
      </c>
      <c r="F45" s="17"/>
      <c r="G45" s="17" t="s">
        <v>177</v>
      </c>
      <c r="H45" s="17"/>
      <c r="I45" s="17"/>
      <c r="J45" s="8" t="s">
        <v>422</v>
      </c>
      <c r="K45" s="8"/>
      <c r="L45" s="55"/>
      <c r="M45" s="5" t="str">
        <f t="shared" si="0"/>
        <v>Perempuan</v>
      </c>
      <c r="N45" s="5" t="s">
        <v>317</v>
      </c>
      <c r="P45" s="8" t="s">
        <v>391</v>
      </c>
      <c r="Q45" s="55" t="s">
        <v>387</v>
      </c>
      <c r="R45" s="55">
        <f t="shared" si="1"/>
        <v>39</v>
      </c>
    </row>
    <row r="46" spans="1:18" s="5" customFormat="1" ht="19.5" customHeight="1" hidden="1">
      <c r="A46" s="55">
        <v>31</v>
      </c>
      <c r="B46" s="61" t="s">
        <v>194</v>
      </c>
      <c r="C46" s="62"/>
      <c r="D46" s="63"/>
      <c r="E46" s="17" t="s">
        <v>46</v>
      </c>
      <c r="F46" s="17"/>
      <c r="G46" s="100" t="s">
        <v>177</v>
      </c>
      <c r="H46" s="101"/>
      <c r="I46" s="102"/>
      <c r="J46" s="8" t="s">
        <v>422</v>
      </c>
      <c r="K46" s="8"/>
      <c r="L46" s="55"/>
      <c r="M46" s="5" t="str">
        <f t="shared" si="0"/>
        <v>Laki-Laki</v>
      </c>
      <c r="N46" s="5" t="s">
        <v>318</v>
      </c>
      <c r="P46" s="8" t="s">
        <v>391</v>
      </c>
      <c r="Q46" s="55" t="s">
        <v>387</v>
      </c>
      <c r="R46" s="55">
        <f t="shared" si="1"/>
        <v>45</v>
      </c>
    </row>
    <row r="47" spans="1:18" s="5" customFormat="1" ht="19.5" customHeight="1" hidden="1">
      <c r="A47" s="55">
        <v>32</v>
      </c>
      <c r="B47" s="61" t="s">
        <v>214</v>
      </c>
      <c r="C47" s="62"/>
      <c r="D47" s="63"/>
      <c r="E47" s="17" t="s">
        <v>43</v>
      </c>
      <c r="F47" s="17"/>
      <c r="G47" s="98" t="s">
        <v>61</v>
      </c>
      <c r="H47" s="98"/>
      <c r="I47" s="98"/>
      <c r="J47" s="8" t="s">
        <v>422</v>
      </c>
      <c r="K47" s="8"/>
      <c r="L47" s="55"/>
      <c r="M47" s="5" t="str">
        <f t="shared" si="0"/>
        <v>Laki-Laki</v>
      </c>
      <c r="N47" s="5" t="s">
        <v>319</v>
      </c>
      <c r="P47" s="8" t="s">
        <v>393</v>
      </c>
      <c r="Q47" s="55" t="s">
        <v>387</v>
      </c>
      <c r="R47" s="55">
        <f t="shared" si="1"/>
        <v>48</v>
      </c>
    </row>
    <row r="48" spans="1:18" s="5" customFormat="1" ht="19.5" customHeight="1" hidden="1">
      <c r="A48" s="55">
        <v>33</v>
      </c>
      <c r="B48" s="61" t="s">
        <v>85</v>
      </c>
      <c r="C48" s="62"/>
      <c r="D48" s="63"/>
      <c r="E48" s="17" t="s">
        <v>86</v>
      </c>
      <c r="F48" s="17"/>
      <c r="G48" s="98" t="s">
        <v>61</v>
      </c>
      <c r="H48" s="98"/>
      <c r="I48" s="98"/>
      <c r="J48" s="8" t="s">
        <v>422</v>
      </c>
      <c r="K48" s="8"/>
      <c r="L48" s="55"/>
      <c r="M48" s="5" t="str">
        <f t="shared" si="0"/>
        <v>Laki-Laki</v>
      </c>
      <c r="N48" s="5" t="s">
        <v>320</v>
      </c>
      <c r="P48" s="8" t="s">
        <v>393</v>
      </c>
      <c r="Q48" s="55" t="s">
        <v>392</v>
      </c>
      <c r="R48" s="55">
        <f t="shared" si="1"/>
        <v>55</v>
      </c>
    </row>
    <row r="49" spans="1:18" s="5" customFormat="1" ht="19.5" customHeight="1" hidden="1">
      <c r="A49" s="55">
        <v>34</v>
      </c>
      <c r="B49" s="61" t="s">
        <v>20</v>
      </c>
      <c r="C49" s="62"/>
      <c r="D49" s="63"/>
      <c r="E49" s="17" t="s">
        <v>38</v>
      </c>
      <c r="F49" s="17"/>
      <c r="G49" s="98" t="s">
        <v>61</v>
      </c>
      <c r="H49" s="98"/>
      <c r="I49" s="98"/>
      <c r="J49" s="8" t="s">
        <v>422</v>
      </c>
      <c r="K49" s="8"/>
      <c r="L49" s="55"/>
      <c r="M49" s="5" t="str">
        <f t="shared" si="0"/>
        <v>Laki-Laki</v>
      </c>
      <c r="N49" s="5" t="s">
        <v>321</v>
      </c>
      <c r="P49" s="8" t="s">
        <v>393</v>
      </c>
      <c r="Q49" s="55" t="s">
        <v>392</v>
      </c>
      <c r="R49" s="55">
        <f t="shared" si="1"/>
        <v>53</v>
      </c>
    </row>
    <row r="50" spans="1:18" s="5" customFormat="1" ht="19.5" customHeight="1" hidden="1">
      <c r="A50" s="55">
        <v>35</v>
      </c>
      <c r="B50" s="61" t="s">
        <v>83</v>
      </c>
      <c r="C50" s="62"/>
      <c r="D50" s="63"/>
      <c r="E50" s="17" t="s">
        <v>84</v>
      </c>
      <c r="F50" s="17"/>
      <c r="G50" s="98" t="s">
        <v>61</v>
      </c>
      <c r="H50" s="98"/>
      <c r="I50" s="98"/>
      <c r="J50" s="8" t="s">
        <v>422</v>
      </c>
      <c r="K50" s="8"/>
      <c r="L50" s="55"/>
      <c r="M50" s="5" t="str">
        <f t="shared" si="0"/>
        <v>Laki-Laki</v>
      </c>
      <c r="N50" s="5" t="s">
        <v>322</v>
      </c>
      <c r="P50" s="8" t="s">
        <v>393</v>
      </c>
      <c r="Q50" s="55" t="s">
        <v>392</v>
      </c>
      <c r="R50" s="55">
        <f t="shared" si="1"/>
        <v>55</v>
      </c>
    </row>
    <row r="51" spans="1:18" s="5" customFormat="1" ht="19.5" customHeight="1" hidden="1">
      <c r="A51" s="55">
        <v>36</v>
      </c>
      <c r="B51" s="61" t="s">
        <v>22</v>
      </c>
      <c r="C51" s="62"/>
      <c r="D51" s="63"/>
      <c r="E51" s="17" t="s">
        <v>39</v>
      </c>
      <c r="F51" s="17"/>
      <c r="G51" s="98" t="s">
        <v>61</v>
      </c>
      <c r="H51" s="98"/>
      <c r="I51" s="98"/>
      <c r="J51" s="8" t="s">
        <v>422</v>
      </c>
      <c r="K51" s="8"/>
      <c r="L51" s="17"/>
      <c r="M51" s="5" t="str">
        <f t="shared" si="0"/>
        <v>Laki-Laki</v>
      </c>
      <c r="N51" s="5" t="s">
        <v>323</v>
      </c>
      <c r="P51" s="8" t="s">
        <v>393</v>
      </c>
      <c r="Q51" s="55" t="s">
        <v>392</v>
      </c>
      <c r="R51" s="55">
        <f t="shared" si="1"/>
        <v>51</v>
      </c>
    </row>
    <row r="52" spans="1:18" s="5" customFormat="1" ht="19.5" customHeight="1" hidden="1">
      <c r="A52" s="55">
        <v>37</v>
      </c>
      <c r="B52" s="61" t="s">
        <v>103</v>
      </c>
      <c r="C52" s="62"/>
      <c r="D52" s="63"/>
      <c r="E52" s="17" t="s">
        <v>104</v>
      </c>
      <c r="F52" s="17"/>
      <c r="G52" s="98" t="s">
        <v>61</v>
      </c>
      <c r="H52" s="98"/>
      <c r="I52" s="98"/>
      <c r="J52" s="8" t="s">
        <v>422</v>
      </c>
      <c r="K52" s="8"/>
      <c r="L52" s="17"/>
      <c r="M52" s="5" t="str">
        <f t="shared" si="0"/>
        <v>Laki-Laki</v>
      </c>
      <c r="N52" s="5" t="s">
        <v>324</v>
      </c>
      <c r="P52" s="8" t="s">
        <v>393</v>
      </c>
      <c r="Q52" s="55" t="s">
        <v>392</v>
      </c>
      <c r="R52" s="55">
        <f t="shared" si="1"/>
        <v>51</v>
      </c>
    </row>
    <row r="53" spans="1:18" s="5" customFormat="1" ht="19.5" customHeight="1" hidden="1">
      <c r="A53" s="55">
        <v>38</v>
      </c>
      <c r="B53" s="61" t="s">
        <v>280</v>
      </c>
      <c r="C53" s="62"/>
      <c r="D53" s="63"/>
      <c r="E53" s="17" t="s">
        <v>109</v>
      </c>
      <c r="F53" s="17"/>
      <c r="G53" s="98" t="s">
        <v>61</v>
      </c>
      <c r="H53" s="98"/>
      <c r="I53" s="98"/>
      <c r="J53" s="8" t="s">
        <v>422</v>
      </c>
      <c r="K53" s="8"/>
      <c r="L53" s="17"/>
      <c r="M53" s="5" t="str">
        <f t="shared" si="0"/>
        <v>Laki-Laki</v>
      </c>
      <c r="N53" s="5" t="s">
        <v>325</v>
      </c>
      <c r="P53" s="8" t="s">
        <v>393</v>
      </c>
      <c r="Q53" s="55" t="s">
        <v>387</v>
      </c>
      <c r="R53" s="55">
        <f t="shared" si="1"/>
        <v>49</v>
      </c>
    </row>
    <row r="54" spans="1:18" s="5" customFormat="1" ht="19.5" customHeight="1" hidden="1">
      <c r="A54" s="55">
        <v>39</v>
      </c>
      <c r="B54" s="61" t="s">
        <v>110</v>
      </c>
      <c r="C54" s="62"/>
      <c r="D54" s="63"/>
      <c r="E54" s="17" t="s">
        <v>111</v>
      </c>
      <c r="F54" s="17"/>
      <c r="G54" s="98" t="s">
        <v>61</v>
      </c>
      <c r="H54" s="98"/>
      <c r="I54" s="98"/>
      <c r="J54" s="8" t="s">
        <v>422</v>
      </c>
      <c r="K54" s="8"/>
      <c r="L54" s="55"/>
      <c r="M54" s="5" t="str">
        <f t="shared" si="0"/>
        <v>Laki-Laki</v>
      </c>
      <c r="N54" s="5" t="s">
        <v>326</v>
      </c>
      <c r="P54" s="8" t="s">
        <v>393</v>
      </c>
      <c r="Q54" s="55" t="s">
        <v>392</v>
      </c>
      <c r="R54" s="55">
        <f t="shared" si="1"/>
        <v>48</v>
      </c>
    </row>
    <row r="55" spans="1:18" s="5" customFormat="1" ht="19.5" customHeight="1" hidden="1">
      <c r="A55" s="55">
        <v>40</v>
      </c>
      <c r="B55" s="61" t="s">
        <v>281</v>
      </c>
      <c r="C55" s="62"/>
      <c r="D55" s="63"/>
      <c r="E55" s="17" t="s">
        <v>48</v>
      </c>
      <c r="F55" s="17"/>
      <c r="G55" s="98" t="s">
        <v>61</v>
      </c>
      <c r="H55" s="98"/>
      <c r="I55" s="98"/>
      <c r="J55" s="8" t="s">
        <v>422</v>
      </c>
      <c r="K55" s="8"/>
      <c r="L55" s="17"/>
      <c r="M55" s="5" t="str">
        <f t="shared" si="0"/>
        <v>Laki-Laki</v>
      </c>
      <c r="N55" s="5" t="s">
        <v>327</v>
      </c>
      <c r="P55" s="8" t="s">
        <v>393</v>
      </c>
      <c r="Q55" s="55" t="s">
        <v>387</v>
      </c>
      <c r="R55" s="55">
        <f t="shared" si="1"/>
        <v>46</v>
      </c>
    </row>
    <row r="56" spans="1:18" s="5" customFormat="1" ht="19.5" customHeight="1" hidden="1">
      <c r="A56" s="55">
        <v>41</v>
      </c>
      <c r="B56" s="61" t="s">
        <v>18</v>
      </c>
      <c r="C56" s="62"/>
      <c r="D56" s="63"/>
      <c r="E56" s="17" t="s">
        <v>36</v>
      </c>
      <c r="F56" s="17"/>
      <c r="G56" s="99" t="s">
        <v>61</v>
      </c>
      <c r="H56" s="99"/>
      <c r="I56" s="99"/>
      <c r="J56" s="8" t="s">
        <v>422</v>
      </c>
      <c r="K56" s="8"/>
      <c r="L56" s="55"/>
      <c r="M56" s="5" t="str">
        <f t="shared" si="0"/>
        <v>Laki-Laki</v>
      </c>
      <c r="N56" s="5" t="s">
        <v>328</v>
      </c>
      <c r="P56" s="8" t="s">
        <v>393</v>
      </c>
      <c r="Q56" s="55" t="s">
        <v>392</v>
      </c>
      <c r="R56" s="55">
        <f t="shared" si="1"/>
        <v>53</v>
      </c>
    </row>
    <row r="57" spans="1:18" s="5" customFormat="1" ht="19.5" customHeight="1" hidden="1">
      <c r="A57" s="55">
        <v>42</v>
      </c>
      <c r="B57" s="61" t="s">
        <v>377</v>
      </c>
      <c r="C57" s="62"/>
      <c r="D57" s="63"/>
      <c r="E57" s="17" t="s">
        <v>82</v>
      </c>
      <c r="F57" s="17"/>
      <c r="G57" s="99" t="s">
        <v>61</v>
      </c>
      <c r="H57" s="99"/>
      <c r="I57" s="99"/>
      <c r="J57" s="8" t="s">
        <v>422</v>
      </c>
      <c r="K57" s="8"/>
      <c r="L57" s="58"/>
      <c r="M57" s="5" t="str">
        <f t="shared" si="0"/>
        <v>Laki-Laki</v>
      </c>
      <c r="N57" s="5" t="s">
        <v>329</v>
      </c>
      <c r="P57" s="8" t="s">
        <v>393</v>
      </c>
      <c r="Q57" s="55" t="s">
        <v>387</v>
      </c>
      <c r="R57" s="55">
        <f t="shared" si="1"/>
        <v>57</v>
      </c>
    </row>
    <row r="58" spans="1:18" s="5" customFormat="1" ht="19.5" customHeight="1" hidden="1">
      <c r="A58" s="55">
        <v>43</v>
      </c>
      <c r="B58" s="61" t="s">
        <v>21</v>
      </c>
      <c r="C58" s="62"/>
      <c r="D58" s="63"/>
      <c r="E58" s="17" t="s">
        <v>40</v>
      </c>
      <c r="F58" s="17"/>
      <c r="G58" s="99" t="s">
        <v>61</v>
      </c>
      <c r="H58" s="99"/>
      <c r="I58" s="99"/>
      <c r="J58" s="8" t="s">
        <v>422</v>
      </c>
      <c r="K58" s="8"/>
      <c r="L58" s="55"/>
      <c r="M58" s="5" t="str">
        <f t="shared" si="0"/>
        <v>Laki-Laki</v>
      </c>
      <c r="N58" s="5" t="s">
        <v>330</v>
      </c>
      <c r="P58" s="8" t="s">
        <v>393</v>
      </c>
      <c r="Q58" s="55" t="s">
        <v>392</v>
      </c>
      <c r="R58" s="55">
        <f t="shared" si="1"/>
        <v>53</v>
      </c>
    </row>
    <row r="59" spans="1:18" s="5" customFormat="1" ht="19.5" customHeight="1" hidden="1">
      <c r="A59" s="55">
        <v>44</v>
      </c>
      <c r="B59" s="61" t="s">
        <v>88</v>
      </c>
      <c r="C59" s="62"/>
      <c r="D59" s="63"/>
      <c r="E59" s="17" t="s">
        <v>89</v>
      </c>
      <c r="F59" s="17"/>
      <c r="G59" s="99" t="s">
        <v>61</v>
      </c>
      <c r="H59" s="99"/>
      <c r="I59" s="99"/>
      <c r="J59" s="8" t="s">
        <v>422</v>
      </c>
      <c r="K59" s="8"/>
      <c r="L59" s="58"/>
      <c r="M59" s="5" t="str">
        <f t="shared" si="0"/>
        <v>Laki-Laki</v>
      </c>
      <c r="N59" s="5" t="s">
        <v>332</v>
      </c>
      <c r="P59" s="8" t="s">
        <v>393</v>
      </c>
      <c r="Q59" s="55" t="s">
        <v>392</v>
      </c>
      <c r="R59" s="55">
        <f t="shared" si="1"/>
        <v>54</v>
      </c>
    </row>
    <row r="60" spans="1:18" s="5" customFormat="1" ht="19.5" customHeight="1" hidden="1">
      <c r="A60" s="55">
        <v>45</v>
      </c>
      <c r="B60" s="61" t="s">
        <v>19</v>
      </c>
      <c r="C60" s="62"/>
      <c r="D60" s="63"/>
      <c r="E60" s="17" t="s">
        <v>37</v>
      </c>
      <c r="F60" s="17"/>
      <c r="G60" s="99" t="s">
        <v>61</v>
      </c>
      <c r="H60" s="99"/>
      <c r="I60" s="99"/>
      <c r="J60" s="8" t="s">
        <v>422</v>
      </c>
      <c r="K60" s="8"/>
      <c r="L60" s="55"/>
      <c r="M60" s="5" t="str">
        <f t="shared" si="0"/>
        <v>Laki-Laki</v>
      </c>
      <c r="N60" s="5" t="s">
        <v>333</v>
      </c>
      <c r="P60" s="8" t="s">
        <v>393</v>
      </c>
      <c r="Q60" s="55" t="s">
        <v>392</v>
      </c>
      <c r="R60" s="55">
        <f t="shared" si="1"/>
        <v>56</v>
      </c>
    </row>
    <row r="61" spans="1:18" s="5" customFormat="1" ht="19.5" customHeight="1" hidden="1">
      <c r="A61" s="55">
        <v>46</v>
      </c>
      <c r="B61" s="61" t="s">
        <v>378</v>
      </c>
      <c r="C61" s="62"/>
      <c r="D61" s="63"/>
      <c r="E61" s="17" t="s">
        <v>94</v>
      </c>
      <c r="F61" s="17"/>
      <c r="G61" s="99" t="s">
        <v>61</v>
      </c>
      <c r="H61" s="99"/>
      <c r="I61" s="99"/>
      <c r="J61" s="8" t="s">
        <v>422</v>
      </c>
      <c r="K61" s="8"/>
      <c r="L61" s="58"/>
      <c r="M61" s="5" t="str">
        <f t="shared" si="0"/>
        <v>Laki-Laki</v>
      </c>
      <c r="N61" s="5" t="s">
        <v>338</v>
      </c>
      <c r="P61" s="8" t="s">
        <v>393</v>
      </c>
      <c r="Q61" s="55" t="s">
        <v>387</v>
      </c>
      <c r="R61" s="55">
        <f t="shared" si="1"/>
        <v>52</v>
      </c>
    </row>
    <row r="62" spans="1:18" s="5" customFormat="1" ht="19.5" customHeight="1" hidden="1">
      <c r="A62" s="55">
        <v>47</v>
      </c>
      <c r="B62" s="61" t="s">
        <v>379</v>
      </c>
      <c r="C62" s="62"/>
      <c r="D62" s="63"/>
      <c r="E62" s="17" t="s">
        <v>140</v>
      </c>
      <c r="F62" s="17"/>
      <c r="G62" s="99" t="s">
        <v>61</v>
      </c>
      <c r="H62" s="99"/>
      <c r="I62" s="99"/>
      <c r="J62" s="8" t="s">
        <v>422</v>
      </c>
      <c r="K62" s="8"/>
      <c r="L62" s="17"/>
      <c r="M62" s="5" t="str">
        <f t="shared" si="0"/>
        <v>Laki-Laki</v>
      </c>
      <c r="N62" s="5" t="s">
        <v>359</v>
      </c>
      <c r="P62" s="8" t="s">
        <v>393</v>
      </c>
      <c r="Q62" s="55" t="s">
        <v>387</v>
      </c>
      <c r="R62" s="55">
        <f t="shared" si="1"/>
        <v>44</v>
      </c>
    </row>
    <row r="63" spans="1:18" s="5" customFormat="1" ht="19.5" customHeight="1" hidden="1">
      <c r="A63" s="55">
        <v>48</v>
      </c>
      <c r="B63" s="61" t="s">
        <v>380</v>
      </c>
      <c r="C63" s="62"/>
      <c r="D63" s="63"/>
      <c r="E63" s="17" t="s">
        <v>202</v>
      </c>
      <c r="F63" s="17"/>
      <c r="G63" s="99" t="s">
        <v>61</v>
      </c>
      <c r="H63" s="99"/>
      <c r="I63" s="99"/>
      <c r="J63" s="8" t="s">
        <v>422</v>
      </c>
      <c r="K63" s="8"/>
      <c r="L63" s="55"/>
      <c r="M63" s="5" t="str">
        <f t="shared" si="0"/>
        <v>Laki-Laki</v>
      </c>
      <c r="N63" s="5" t="s">
        <v>362</v>
      </c>
      <c r="P63" s="8" t="s">
        <v>393</v>
      </c>
      <c r="Q63" s="55" t="s">
        <v>387</v>
      </c>
      <c r="R63" s="55">
        <f t="shared" si="1"/>
        <v>43</v>
      </c>
    </row>
    <row r="64" spans="1:18" s="5" customFormat="1" ht="19.5" customHeight="1" hidden="1">
      <c r="A64" s="55">
        <v>49</v>
      </c>
      <c r="B64" s="61" t="s">
        <v>381</v>
      </c>
      <c r="C64" s="62"/>
      <c r="D64" s="63"/>
      <c r="E64" s="17" t="s">
        <v>162</v>
      </c>
      <c r="F64" s="17"/>
      <c r="G64" s="99" t="s">
        <v>61</v>
      </c>
      <c r="H64" s="99"/>
      <c r="I64" s="99"/>
      <c r="J64" s="8" t="s">
        <v>422</v>
      </c>
      <c r="K64" s="8"/>
      <c r="L64" s="17"/>
      <c r="M64" s="5" t="str">
        <f t="shared" si="0"/>
        <v>Laki-Laki</v>
      </c>
      <c r="N64" s="5" t="s">
        <v>371</v>
      </c>
      <c r="P64" s="8" t="s">
        <v>393</v>
      </c>
      <c r="Q64" s="55" t="s">
        <v>387</v>
      </c>
      <c r="R64" s="55">
        <f t="shared" si="1"/>
        <v>42</v>
      </c>
    </row>
    <row r="65" spans="1:18" s="5" customFormat="1" ht="19.5" customHeight="1">
      <c r="A65" s="55">
        <v>50</v>
      </c>
      <c r="B65" s="61" t="s">
        <v>80</v>
      </c>
      <c r="C65" s="62"/>
      <c r="D65" s="63"/>
      <c r="E65" s="17" t="s">
        <v>81</v>
      </c>
      <c r="F65" s="17"/>
      <c r="G65" s="98" t="s">
        <v>248</v>
      </c>
      <c r="H65" s="98"/>
      <c r="I65" s="98"/>
      <c r="J65" s="8"/>
      <c r="K65" s="8" t="s">
        <v>422</v>
      </c>
      <c r="L65" s="55"/>
      <c r="M65" s="5" t="str">
        <f t="shared" si="0"/>
        <v>Laki-Laki</v>
      </c>
      <c r="N65" s="5" t="s">
        <v>331</v>
      </c>
      <c r="P65" s="55" t="s">
        <v>394</v>
      </c>
      <c r="Q65" s="55" t="s">
        <v>392</v>
      </c>
      <c r="R65" s="55">
        <f t="shared" si="1"/>
        <v>58</v>
      </c>
    </row>
    <row r="66" spans="1:18" s="5" customFormat="1" ht="19.5" customHeight="1" hidden="1">
      <c r="A66" s="55">
        <v>51</v>
      </c>
      <c r="B66" s="61" t="s">
        <v>25</v>
      </c>
      <c r="C66" s="62"/>
      <c r="D66" s="63"/>
      <c r="E66" s="17" t="s">
        <v>50</v>
      </c>
      <c r="F66" s="17"/>
      <c r="G66" s="98" t="s">
        <v>248</v>
      </c>
      <c r="H66" s="98"/>
      <c r="I66" s="98"/>
      <c r="J66" s="8" t="s">
        <v>422</v>
      </c>
      <c r="K66" s="8"/>
      <c r="L66" s="58"/>
      <c r="M66" s="5" t="str">
        <f t="shared" si="0"/>
        <v>Laki-Laki</v>
      </c>
      <c r="N66" s="5" t="s">
        <v>334</v>
      </c>
      <c r="P66" s="55" t="s">
        <v>394</v>
      </c>
      <c r="Q66" s="55" t="s">
        <v>392</v>
      </c>
      <c r="R66" s="55">
        <f t="shared" si="1"/>
        <v>58</v>
      </c>
    </row>
    <row r="67" spans="1:18" s="5" customFormat="1" ht="19.5" customHeight="1">
      <c r="A67" s="55">
        <v>52</v>
      </c>
      <c r="B67" s="61" t="s">
        <v>24</v>
      </c>
      <c r="C67" s="62"/>
      <c r="D67" s="63"/>
      <c r="E67" s="17" t="s">
        <v>49</v>
      </c>
      <c r="F67" s="17"/>
      <c r="G67" s="98" t="s">
        <v>248</v>
      </c>
      <c r="H67" s="98"/>
      <c r="I67" s="98"/>
      <c r="J67" s="8"/>
      <c r="K67" s="8" t="s">
        <v>422</v>
      </c>
      <c r="L67" s="17"/>
      <c r="M67" s="5" t="str">
        <f t="shared" si="0"/>
        <v>Laki-Laki</v>
      </c>
      <c r="N67" s="81" t="s">
        <v>335</v>
      </c>
      <c r="P67" s="55" t="s">
        <v>394</v>
      </c>
      <c r="Q67" s="55" t="s">
        <v>392</v>
      </c>
      <c r="R67" s="55">
        <f t="shared" si="1"/>
        <v>58</v>
      </c>
    </row>
    <row r="68" spans="1:18" s="5" customFormat="1" ht="19.5" customHeight="1">
      <c r="A68" s="55">
        <v>53</v>
      </c>
      <c r="B68" s="61" t="s">
        <v>90</v>
      </c>
      <c r="C68" s="62"/>
      <c r="D68" s="63"/>
      <c r="E68" s="17" t="s">
        <v>91</v>
      </c>
      <c r="F68" s="17"/>
      <c r="G68" s="98" t="s">
        <v>248</v>
      </c>
      <c r="H68" s="98"/>
      <c r="I68" s="98"/>
      <c r="J68" s="8"/>
      <c r="K68" s="8" t="s">
        <v>422</v>
      </c>
      <c r="L68" s="55"/>
      <c r="M68" s="5" t="str">
        <f t="shared" si="0"/>
        <v>Laki-Laki</v>
      </c>
      <c r="N68" s="5" t="s">
        <v>336</v>
      </c>
      <c r="P68" s="55" t="s">
        <v>394</v>
      </c>
      <c r="Q68" s="55" t="s">
        <v>392</v>
      </c>
      <c r="R68" s="55">
        <f t="shared" si="1"/>
        <v>52</v>
      </c>
    </row>
    <row r="69" spans="1:18" s="5" customFormat="1" ht="19.5" customHeight="1" hidden="1">
      <c r="A69" s="55">
        <v>54</v>
      </c>
      <c r="B69" s="61" t="s">
        <v>92</v>
      </c>
      <c r="C69" s="62"/>
      <c r="D69" s="63"/>
      <c r="E69" s="17" t="s">
        <v>93</v>
      </c>
      <c r="F69" s="17"/>
      <c r="G69" s="98" t="s">
        <v>248</v>
      </c>
      <c r="H69" s="98"/>
      <c r="I69" s="98"/>
      <c r="J69" s="8" t="s">
        <v>422</v>
      </c>
      <c r="K69" s="8"/>
      <c r="L69" s="17"/>
      <c r="M69" s="5" t="str">
        <f t="shared" si="0"/>
        <v>Laki-Laki</v>
      </c>
      <c r="N69" s="5" t="s">
        <v>337</v>
      </c>
      <c r="P69" s="55" t="s">
        <v>394</v>
      </c>
      <c r="Q69" s="55" t="s">
        <v>392</v>
      </c>
      <c r="R69" s="55">
        <f t="shared" si="1"/>
        <v>52</v>
      </c>
    </row>
    <row r="70" spans="1:18" s="5" customFormat="1" ht="19.5" customHeight="1">
      <c r="A70" s="55">
        <v>55</v>
      </c>
      <c r="B70" s="61" t="s">
        <v>95</v>
      </c>
      <c r="C70" s="62"/>
      <c r="D70" s="63"/>
      <c r="E70" s="17" t="s">
        <v>96</v>
      </c>
      <c r="F70" s="17"/>
      <c r="G70" s="98" t="s">
        <v>248</v>
      </c>
      <c r="H70" s="98"/>
      <c r="I70" s="98"/>
      <c r="J70" s="8"/>
      <c r="K70" s="8" t="s">
        <v>422</v>
      </c>
      <c r="L70" s="17"/>
      <c r="M70" s="5" t="str">
        <f t="shared" si="0"/>
        <v>Laki-Laki</v>
      </c>
      <c r="N70" s="5" t="s">
        <v>339</v>
      </c>
      <c r="P70" s="55" t="s">
        <v>394</v>
      </c>
      <c r="Q70" s="55" t="s">
        <v>392</v>
      </c>
      <c r="R70" s="55">
        <f t="shared" si="1"/>
        <v>51</v>
      </c>
    </row>
    <row r="71" spans="1:18" s="5" customFormat="1" ht="19.5" customHeight="1" hidden="1">
      <c r="A71" s="55">
        <v>56</v>
      </c>
      <c r="B71" s="61" t="s">
        <v>97</v>
      </c>
      <c r="C71" s="62"/>
      <c r="D71" s="63"/>
      <c r="E71" s="17" t="s">
        <v>98</v>
      </c>
      <c r="F71" s="17"/>
      <c r="G71" s="98" t="s">
        <v>248</v>
      </c>
      <c r="H71" s="98"/>
      <c r="I71" s="98"/>
      <c r="J71" s="8" t="s">
        <v>422</v>
      </c>
      <c r="K71" s="8"/>
      <c r="L71" s="55"/>
      <c r="M71" s="5" t="str">
        <f t="shared" si="0"/>
        <v>Laki-Laki</v>
      </c>
      <c r="N71" s="5" t="s">
        <v>340</v>
      </c>
      <c r="P71" s="55" t="s">
        <v>394</v>
      </c>
      <c r="Q71" s="55" t="s">
        <v>392</v>
      </c>
      <c r="R71" s="55">
        <f t="shared" si="1"/>
        <v>51</v>
      </c>
    </row>
    <row r="72" spans="1:18" s="5" customFormat="1" ht="19.5" customHeight="1" hidden="1">
      <c r="A72" s="55">
        <v>57</v>
      </c>
      <c r="B72" s="61" t="s">
        <v>99</v>
      </c>
      <c r="C72" s="62"/>
      <c r="D72" s="63"/>
      <c r="E72" s="17" t="s">
        <v>100</v>
      </c>
      <c r="F72" s="17"/>
      <c r="G72" s="98" t="s">
        <v>248</v>
      </c>
      <c r="H72" s="98"/>
      <c r="I72" s="98"/>
      <c r="J72" s="8" t="s">
        <v>422</v>
      </c>
      <c r="K72" s="8"/>
      <c r="L72" s="17"/>
      <c r="M72" s="5" t="str">
        <f t="shared" si="0"/>
        <v>Laki-Laki</v>
      </c>
      <c r="N72" s="5" t="s">
        <v>341</v>
      </c>
      <c r="P72" s="55" t="s">
        <v>394</v>
      </c>
      <c r="Q72" s="55" t="s">
        <v>392</v>
      </c>
      <c r="R72" s="55">
        <f t="shared" si="1"/>
        <v>51</v>
      </c>
    </row>
    <row r="73" spans="1:18" s="5" customFormat="1" ht="19.5" customHeight="1" hidden="1">
      <c r="A73" s="55">
        <v>58</v>
      </c>
      <c r="B73" s="61" t="s">
        <v>105</v>
      </c>
      <c r="C73" s="62"/>
      <c r="D73" s="63"/>
      <c r="E73" s="17" t="s">
        <v>106</v>
      </c>
      <c r="F73" s="17"/>
      <c r="G73" s="98" t="s">
        <v>248</v>
      </c>
      <c r="H73" s="98"/>
      <c r="I73" s="98"/>
      <c r="J73" s="8" t="s">
        <v>422</v>
      </c>
      <c r="K73" s="8"/>
      <c r="L73" s="17"/>
      <c r="M73" s="5" t="str">
        <f t="shared" si="0"/>
        <v>Laki-Laki</v>
      </c>
      <c r="N73" s="5" t="s">
        <v>342</v>
      </c>
      <c r="P73" s="55" t="s">
        <v>394</v>
      </c>
      <c r="Q73" s="55" t="s">
        <v>392</v>
      </c>
      <c r="R73" s="55">
        <f t="shared" si="1"/>
        <v>51</v>
      </c>
    </row>
    <row r="74" spans="1:18" s="5" customFormat="1" ht="19.5" customHeight="1" hidden="1">
      <c r="A74" s="55">
        <v>59</v>
      </c>
      <c r="B74" s="61" t="s">
        <v>107</v>
      </c>
      <c r="C74" s="62"/>
      <c r="D74" s="63"/>
      <c r="E74" s="17" t="s">
        <v>108</v>
      </c>
      <c r="F74" s="17"/>
      <c r="G74" s="98" t="s">
        <v>248</v>
      </c>
      <c r="H74" s="98"/>
      <c r="I74" s="98"/>
      <c r="J74" s="8" t="s">
        <v>422</v>
      </c>
      <c r="K74" s="8"/>
      <c r="L74" s="55"/>
      <c r="M74" s="5" t="str">
        <f t="shared" si="0"/>
        <v>Laki-Laki</v>
      </c>
      <c r="N74" s="5" t="s">
        <v>343</v>
      </c>
      <c r="P74" s="55" t="s">
        <v>394</v>
      </c>
      <c r="Q74" s="55" t="s">
        <v>392</v>
      </c>
      <c r="R74" s="55">
        <f t="shared" si="1"/>
        <v>50</v>
      </c>
    </row>
    <row r="75" spans="1:18" s="5" customFormat="1" ht="19.5" customHeight="1" hidden="1">
      <c r="A75" s="55">
        <v>60</v>
      </c>
      <c r="B75" s="61" t="s">
        <v>23</v>
      </c>
      <c r="C75" s="62"/>
      <c r="D75" s="63"/>
      <c r="E75" s="17" t="s">
        <v>54</v>
      </c>
      <c r="F75" s="17"/>
      <c r="G75" s="98" t="s">
        <v>248</v>
      </c>
      <c r="H75" s="98"/>
      <c r="I75" s="98"/>
      <c r="J75" s="8" t="s">
        <v>422</v>
      </c>
      <c r="K75" s="8"/>
      <c r="L75" s="17"/>
      <c r="M75" s="5" t="str">
        <f t="shared" si="0"/>
        <v>Laki-Laki</v>
      </c>
      <c r="N75" s="5" t="s">
        <v>344</v>
      </c>
      <c r="P75" s="55" t="s">
        <v>394</v>
      </c>
      <c r="Q75" s="55" t="s">
        <v>392</v>
      </c>
      <c r="R75" s="55">
        <f t="shared" si="1"/>
        <v>47</v>
      </c>
    </row>
    <row r="76" spans="1:18" s="5" customFormat="1" ht="19.5" customHeight="1">
      <c r="A76" s="55">
        <v>61</v>
      </c>
      <c r="B76" s="61" t="s">
        <v>114</v>
      </c>
      <c r="C76" s="62"/>
      <c r="D76" s="63"/>
      <c r="E76" s="17" t="s">
        <v>115</v>
      </c>
      <c r="F76" s="17"/>
      <c r="G76" s="98" t="s">
        <v>248</v>
      </c>
      <c r="H76" s="98"/>
      <c r="I76" s="98"/>
      <c r="J76" s="8"/>
      <c r="K76" s="8" t="s">
        <v>422</v>
      </c>
      <c r="L76" s="55"/>
      <c r="M76" s="5" t="str">
        <f t="shared" si="0"/>
        <v>Laki-Laki</v>
      </c>
      <c r="N76" s="5" t="s">
        <v>345</v>
      </c>
      <c r="P76" s="55" t="s">
        <v>394</v>
      </c>
      <c r="Q76" s="55" t="s">
        <v>392</v>
      </c>
      <c r="R76" s="55">
        <f t="shared" si="1"/>
        <v>54</v>
      </c>
    </row>
    <row r="77" spans="1:18" s="5" customFormat="1" ht="19.5" customHeight="1">
      <c r="A77" s="55">
        <v>62</v>
      </c>
      <c r="B77" s="61" t="s">
        <v>116</v>
      </c>
      <c r="C77" s="62"/>
      <c r="D77" s="63"/>
      <c r="E77" s="17" t="s">
        <v>117</v>
      </c>
      <c r="F77" s="17"/>
      <c r="G77" s="98" t="s">
        <v>248</v>
      </c>
      <c r="H77" s="98"/>
      <c r="I77" s="98"/>
      <c r="J77" s="8"/>
      <c r="K77" s="8" t="s">
        <v>422</v>
      </c>
      <c r="L77" s="17"/>
      <c r="M77" s="5" t="str">
        <f t="shared" si="0"/>
        <v>Laki-Laki</v>
      </c>
      <c r="N77" s="5" t="s">
        <v>346</v>
      </c>
      <c r="P77" s="55" t="s">
        <v>394</v>
      </c>
      <c r="Q77" s="55" t="s">
        <v>392</v>
      </c>
      <c r="R77" s="55">
        <f t="shared" si="1"/>
        <v>56</v>
      </c>
    </row>
    <row r="78" spans="1:18" s="5" customFormat="1" ht="19.5" customHeight="1" hidden="1">
      <c r="A78" s="55">
        <v>63</v>
      </c>
      <c r="B78" s="61" t="s">
        <v>118</v>
      </c>
      <c r="C78" s="62"/>
      <c r="D78" s="63"/>
      <c r="E78" s="17" t="s">
        <v>119</v>
      </c>
      <c r="F78" s="17"/>
      <c r="G78" s="98" t="s">
        <v>248</v>
      </c>
      <c r="H78" s="98"/>
      <c r="I78" s="98"/>
      <c r="J78" s="8" t="s">
        <v>422</v>
      </c>
      <c r="K78" s="8"/>
      <c r="L78" s="17"/>
      <c r="M78" s="5" t="str">
        <f t="shared" si="0"/>
        <v>Laki-Laki</v>
      </c>
      <c r="N78" s="5" t="s">
        <v>347</v>
      </c>
      <c r="P78" s="55" t="s">
        <v>394</v>
      </c>
      <c r="Q78" s="55" t="s">
        <v>392</v>
      </c>
      <c r="R78" s="55">
        <f t="shared" si="1"/>
        <v>55</v>
      </c>
    </row>
    <row r="79" spans="1:18" s="5" customFormat="1" ht="19.5" customHeight="1" hidden="1">
      <c r="A79" s="55">
        <v>64</v>
      </c>
      <c r="B79" s="61" t="s">
        <v>120</v>
      </c>
      <c r="C79" s="62"/>
      <c r="D79" s="63"/>
      <c r="E79" s="17" t="s">
        <v>121</v>
      </c>
      <c r="F79" s="17"/>
      <c r="G79" s="98" t="s">
        <v>248</v>
      </c>
      <c r="H79" s="98"/>
      <c r="I79" s="98"/>
      <c r="J79" s="8" t="s">
        <v>422</v>
      </c>
      <c r="K79" s="8"/>
      <c r="L79" s="17"/>
      <c r="M79" s="5" t="str">
        <f t="shared" si="0"/>
        <v>Laki-Laki</v>
      </c>
      <c r="N79" s="5" t="s">
        <v>348</v>
      </c>
      <c r="P79" s="55" t="s">
        <v>394</v>
      </c>
      <c r="Q79" s="55" t="s">
        <v>392</v>
      </c>
      <c r="R79" s="55">
        <f t="shared" si="1"/>
        <v>53</v>
      </c>
    </row>
    <row r="80" spans="1:18" s="5" customFormat="1" ht="19.5" customHeight="1" hidden="1">
      <c r="A80" s="55">
        <v>65</v>
      </c>
      <c r="B80" s="61" t="s">
        <v>122</v>
      </c>
      <c r="C80" s="62"/>
      <c r="D80" s="63"/>
      <c r="E80" s="17" t="s">
        <v>123</v>
      </c>
      <c r="F80" s="17"/>
      <c r="G80" s="98" t="s">
        <v>248</v>
      </c>
      <c r="H80" s="98"/>
      <c r="I80" s="98"/>
      <c r="J80" s="8" t="s">
        <v>422</v>
      </c>
      <c r="K80" s="8"/>
      <c r="L80" s="17"/>
      <c r="M80" s="5" t="str">
        <f t="shared" si="0"/>
        <v>Laki-Laki</v>
      </c>
      <c r="N80" s="5" t="s">
        <v>349</v>
      </c>
      <c r="P80" s="55" t="s">
        <v>394</v>
      </c>
      <c r="Q80" s="55" t="s">
        <v>392</v>
      </c>
      <c r="R80" s="55">
        <f t="shared" si="1"/>
        <v>52</v>
      </c>
    </row>
    <row r="81" spans="1:18" s="5" customFormat="1" ht="19.5" customHeight="1" hidden="1">
      <c r="A81" s="55">
        <v>66</v>
      </c>
      <c r="B81" s="61" t="s">
        <v>124</v>
      </c>
      <c r="C81" s="62"/>
      <c r="D81" s="63"/>
      <c r="E81" s="17" t="s">
        <v>125</v>
      </c>
      <c r="F81" s="17"/>
      <c r="G81" s="98" t="s">
        <v>248</v>
      </c>
      <c r="H81" s="98"/>
      <c r="I81" s="98"/>
      <c r="J81" s="8" t="s">
        <v>422</v>
      </c>
      <c r="K81" s="8"/>
      <c r="L81" s="17"/>
      <c r="M81" s="5" t="str">
        <f aca="true" t="shared" si="2" ref="M81:M104">CONCATENATE(IF(MID(E81,17,1)="1","Laki-Laki",IF(MID(E81,17,1)="2","Perempuan",)))</f>
        <v>Laki-Laki</v>
      </c>
      <c r="N81" s="5" t="s">
        <v>350</v>
      </c>
      <c r="P81" s="55" t="s">
        <v>394</v>
      </c>
      <c r="Q81" s="55" t="s">
        <v>392</v>
      </c>
      <c r="R81" s="55">
        <f aca="true" t="shared" si="3" ref="R81:R104">ABS(LEFT(E81,4)-2022)</f>
        <v>52</v>
      </c>
    </row>
    <row r="82" spans="1:18" s="5" customFormat="1" ht="19.5" customHeight="1" hidden="1">
      <c r="A82" s="55">
        <v>67</v>
      </c>
      <c r="B82" s="61" t="s">
        <v>126</v>
      </c>
      <c r="C82" s="62"/>
      <c r="D82" s="63"/>
      <c r="E82" s="17" t="s">
        <v>127</v>
      </c>
      <c r="F82" s="17"/>
      <c r="G82" s="98" t="s">
        <v>248</v>
      </c>
      <c r="H82" s="98"/>
      <c r="I82" s="98"/>
      <c r="J82" s="8" t="s">
        <v>422</v>
      </c>
      <c r="K82" s="8"/>
      <c r="L82" s="17"/>
      <c r="M82" s="5" t="str">
        <f t="shared" si="2"/>
        <v>Laki-Laki</v>
      </c>
      <c r="N82" s="5" t="s">
        <v>351</v>
      </c>
      <c r="P82" s="55" t="s">
        <v>394</v>
      </c>
      <c r="Q82" s="55" t="s">
        <v>392</v>
      </c>
      <c r="R82" s="55">
        <f t="shared" si="3"/>
        <v>52</v>
      </c>
    </row>
    <row r="83" spans="1:18" s="5" customFormat="1" ht="19.5" customHeight="1" hidden="1">
      <c r="A83" s="55">
        <v>68</v>
      </c>
      <c r="B83" s="61" t="s">
        <v>128</v>
      </c>
      <c r="C83" s="62"/>
      <c r="D83" s="63"/>
      <c r="E83" s="17" t="s">
        <v>129</v>
      </c>
      <c r="F83" s="17"/>
      <c r="G83" s="98" t="s">
        <v>248</v>
      </c>
      <c r="H83" s="98"/>
      <c r="I83" s="98"/>
      <c r="J83" s="8" t="s">
        <v>422</v>
      </c>
      <c r="K83" s="8"/>
      <c r="L83" s="17"/>
      <c r="M83" s="5" t="str">
        <f t="shared" si="2"/>
        <v>Laki-Laki</v>
      </c>
      <c r="N83" s="5" t="s">
        <v>352</v>
      </c>
      <c r="P83" s="55" t="s">
        <v>394</v>
      </c>
      <c r="Q83" s="55" t="s">
        <v>392</v>
      </c>
      <c r="R83" s="55">
        <f t="shared" si="3"/>
        <v>50</v>
      </c>
    </row>
    <row r="84" spans="1:18" s="5" customFormat="1" ht="19.5" customHeight="1" hidden="1">
      <c r="A84" s="55">
        <v>69</v>
      </c>
      <c r="B84" s="61" t="s">
        <v>130</v>
      </c>
      <c r="C84" s="62"/>
      <c r="D84" s="63"/>
      <c r="E84" s="17" t="s">
        <v>131</v>
      </c>
      <c r="F84" s="17"/>
      <c r="G84" s="98" t="s">
        <v>248</v>
      </c>
      <c r="H84" s="98"/>
      <c r="I84" s="98"/>
      <c r="J84" s="8" t="s">
        <v>422</v>
      </c>
      <c r="K84" s="8"/>
      <c r="L84" s="58"/>
      <c r="M84" s="5" t="str">
        <f t="shared" si="2"/>
        <v>Laki-Laki</v>
      </c>
      <c r="N84" s="5" t="s">
        <v>353</v>
      </c>
      <c r="P84" s="55" t="s">
        <v>394</v>
      </c>
      <c r="Q84" s="55" t="s">
        <v>392</v>
      </c>
      <c r="R84" s="55">
        <f t="shared" si="3"/>
        <v>49</v>
      </c>
    </row>
    <row r="85" spans="1:18" s="5" customFormat="1" ht="19.5" customHeight="1" hidden="1">
      <c r="A85" s="55">
        <v>70</v>
      </c>
      <c r="B85" s="61" t="s">
        <v>132</v>
      </c>
      <c r="C85" s="62"/>
      <c r="D85" s="63"/>
      <c r="E85" s="17" t="s">
        <v>133</v>
      </c>
      <c r="F85" s="17"/>
      <c r="G85" s="98" t="s">
        <v>248</v>
      </c>
      <c r="H85" s="98"/>
      <c r="I85" s="98"/>
      <c r="J85" s="8" t="s">
        <v>422</v>
      </c>
      <c r="K85" s="8"/>
      <c r="L85" s="17"/>
      <c r="M85" s="5" t="str">
        <f t="shared" si="2"/>
        <v>Laki-Laki</v>
      </c>
      <c r="N85" s="5" t="s">
        <v>354</v>
      </c>
      <c r="P85" s="55" t="s">
        <v>394</v>
      </c>
      <c r="Q85" s="55" t="s">
        <v>392</v>
      </c>
      <c r="R85" s="55">
        <f t="shared" si="3"/>
        <v>48</v>
      </c>
    </row>
    <row r="86" spans="1:18" s="5" customFormat="1" ht="19.5" customHeight="1" hidden="1">
      <c r="A86" s="55">
        <v>71</v>
      </c>
      <c r="B86" s="61" t="s">
        <v>134</v>
      </c>
      <c r="C86" s="62"/>
      <c r="D86" s="63"/>
      <c r="E86" s="17" t="s">
        <v>135</v>
      </c>
      <c r="F86" s="17"/>
      <c r="G86" s="98" t="s">
        <v>248</v>
      </c>
      <c r="H86" s="98"/>
      <c r="I86" s="98"/>
      <c r="J86" s="8" t="s">
        <v>422</v>
      </c>
      <c r="K86" s="8"/>
      <c r="L86" s="17"/>
      <c r="M86" s="5" t="str">
        <f t="shared" si="2"/>
        <v>Laki-Laki</v>
      </c>
      <c r="N86" s="5" t="s">
        <v>355</v>
      </c>
      <c r="P86" s="55" t="s">
        <v>394</v>
      </c>
      <c r="Q86" s="55" t="s">
        <v>392</v>
      </c>
      <c r="R86" s="55">
        <f t="shared" si="3"/>
        <v>47</v>
      </c>
    </row>
    <row r="87" spans="1:18" s="5" customFormat="1" ht="19.5" customHeight="1" hidden="1">
      <c r="A87" s="55">
        <v>72</v>
      </c>
      <c r="B87" s="61" t="s">
        <v>203</v>
      </c>
      <c r="C87" s="62"/>
      <c r="D87" s="63"/>
      <c r="E87" s="17" t="s">
        <v>204</v>
      </c>
      <c r="F87" s="17"/>
      <c r="G87" s="98" t="s">
        <v>248</v>
      </c>
      <c r="H87" s="98"/>
      <c r="I87" s="98"/>
      <c r="J87" s="8" t="s">
        <v>422</v>
      </c>
      <c r="K87" s="8"/>
      <c r="L87" s="55"/>
      <c r="M87" s="5" t="str">
        <f t="shared" si="2"/>
        <v>Laki-Laki</v>
      </c>
      <c r="N87" s="5" t="s">
        <v>356</v>
      </c>
      <c r="P87" s="55" t="s">
        <v>394</v>
      </c>
      <c r="Q87" s="55" t="s">
        <v>392</v>
      </c>
      <c r="R87" s="55">
        <f t="shared" si="3"/>
        <v>52</v>
      </c>
    </row>
    <row r="88" spans="1:18" s="5" customFormat="1" ht="19.5" customHeight="1" hidden="1">
      <c r="A88" s="55">
        <v>73</v>
      </c>
      <c r="B88" s="61" t="s">
        <v>136</v>
      </c>
      <c r="C88" s="62"/>
      <c r="D88" s="63"/>
      <c r="E88" s="17" t="s">
        <v>137</v>
      </c>
      <c r="F88" s="17"/>
      <c r="G88" s="98" t="s">
        <v>248</v>
      </c>
      <c r="H88" s="98"/>
      <c r="I88" s="98"/>
      <c r="J88" s="8" t="s">
        <v>422</v>
      </c>
      <c r="K88" s="8"/>
      <c r="L88" s="17"/>
      <c r="M88" s="5" t="str">
        <f t="shared" si="2"/>
        <v>Laki-Laki</v>
      </c>
      <c r="N88" s="5" t="s">
        <v>357</v>
      </c>
      <c r="P88" s="55" t="s">
        <v>394</v>
      </c>
      <c r="Q88" s="55" t="s">
        <v>392</v>
      </c>
      <c r="R88" s="55">
        <f t="shared" si="3"/>
        <v>45</v>
      </c>
    </row>
    <row r="89" spans="1:18" s="5" customFormat="1" ht="19.5" customHeight="1" hidden="1">
      <c r="A89" s="55">
        <v>74</v>
      </c>
      <c r="B89" s="61" t="s">
        <v>138</v>
      </c>
      <c r="C89" s="62"/>
      <c r="D89" s="63"/>
      <c r="E89" s="17" t="s">
        <v>139</v>
      </c>
      <c r="F89" s="17"/>
      <c r="G89" s="98" t="s">
        <v>248</v>
      </c>
      <c r="H89" s="98"/>
      <c r="I89" s="98"/>
      <c r="J89" s="8" t="s">
        <v>422</v>
      </c>
      <c r="K89" s="8"/>
      <c r="L89" s="17"/>
      <c r="M89" s="5" t="str">
        <f t="shared" si="2"/>
        <v>Laki-Laki</v>
      </c>
      <c r="N89" s="5" t="s">
        <v>358</v>
      </c>
      <c r="P89" s="55" t="s">
        <v>394</v>
      </c>
      <c r="Q89" s="55" t="s">
        <v>392</v>
      </c>
      <c r="R89" s="55">
        <f t="shared" si="3"/>
        <v>45</v>
      </c>
    </row>
    <row r="90" spans="1:18" s="5" customFormat="1" ht="19.5" customHeight="1">
      <c r="A90" s="55">
        <v>75</v>
      </c>
      <c r="B90" s="61" t="s">
        <v>141</v>
      </c>
      <c r="C90" s="62"/>
      <c r="D90" s="63"/>
      <c r="E90" s="17" t="s">
        <v>142</v>
      </c>
      <c r="F90" s="17"/>
      <c r="G90" s="98" t="s">
        <v>248</v>
      </c>
      <c r="H90" s="98"/>
      <c r="I90" s="98"/>
      <c r="J90" s="8"/>
      <c r="K90" s="8" t="s">
        <v>422</v>
      </c>
      <c r="L90" s="17"/>
      <c r="M90" s="5" t="str">
        <f t="shared" si="2"/>
        <v>Laki-Laki</v>
      </c>
      <c r="N90" s="5" t="s">
        <v>360</v>
      </c>
      <c r="P90" s="55" t="s">
        <v>394</v>
      </c>
      <c r="Q90" s="55" t="s">
        <v>392</v>
      </c>
      <c r="R90" s="55">
        <f t="shared" si="3"/>
        <v>44</v>
      </c>
    </row>
    <row r="91" spans="1:18" s="5" customFormat="1" ht="19.5" customHeight="1">
      <c r="A91" s="55">
        <v>76</v>
      </c>
      <c r="B91" s="61" t="s">
        <v>143</v>
      </c>
      <c r="C91" s="62"/>
      <c r="D91" s="63"/>
      <c r="E91" s="17" t="s">
        <v>144</v>
      </c>
      <c r="F91" s="17"/>
      <c r="G91" s="98" t="s">
        <v>248</v>
      </c>
      <c r="H91" s="98"/>
      <c r="I91" s="98"/>
      <c r="J91" s="8"/>
      <c r="K91" s="8" t="s">
        <v>422</v>
      </c>
      <c r="L91" s="17"/>
      <c r="M91" s="5" t="str">
        <f t="shared" si="2"/>
        <v>Laki-Laki</v>
      </c>
      <c r="N91" s="5" t="s">
        <v>361</v>
      </c>
      <c r="P91" s="55" t="s">
        <v>394</v>
      </c>
      <c r="Q91" s="55" t="s">
        <v>392</v>
      </c>
      <c r="R91" s="55">
        <f t="shared" si="3"/>
        <v>44</v>
      </c>
    </row>
    <row r="92" spans="1:18" s="5" customFormat="1" ht="19.5" customHeight="1">
      <c r="A92" s="55">
        <v>77</v>
      </c>
      <c r="B92" s="61" t="s">
        <v>145</v>
      </c>
      <c r="C92" s="62"/>
      <c r="D92" s="63"/>
      <c r="E92" s="17" t="s">
        <v>146</v>
      </c>
      <c r="F92" s="17"/>
      <c r="G92" s="98" t="s">
        <v>248</v>
      </c>
      <c r="H92" s="98"/>
      <c r="I92" s="98"/>
      <c r="J92" s="8"/>
      <c r="K92" s="8" t="s">
        <v>422</v>
      </c>
      <c r="L92" s="58"/>
      <c r="M92" s="5" t="str">
        <f t="shared" si="2"/>
        <v>Laki-Laki</v>
      </c>
      <c r="N92" s="5" t="s">
        <v>363</v>
      </c>
      <c r="P92" s="55" t="s">
        <v>394</v>
      </c>
      <c r="Q92" s="55" t="s">
        <v>392</v>
      </c>
      <c r="R92" s="55">
        <f t="shared" si="3"/>
        <v>43</v>
      </c>
    </row>
    <row r="93" spans="1:18" s="5" customFormat="1" ht="19.5" customHeight="1" hidden="1">
      <c r="A93" s="55">
        <v>78</v>
      </c>
      <c r="B93" s="61" t="s">
        <v>147</v>
      </c>
      <c r="C93" s="62"/>
      <c r="D93" s="63"/>
      <c r="E93" s="17" t="s">
        <v>148</v>
      </c>
      <c r="F93" s="17"/>
      <c r="G93" s="98" t="s">
        <v>248</v>
      </c>
      <c r="H93" s="98"/>
      <c r="I93" s="98"/>
      <c r="J93" s="8" t="s">
        <v>422</v>
      </c>
      <c r="K93" s="8"/>
      <c r="L93" s="58"/>
      <c r="M93" s="5" t="str">
        <f t="shared" si="2"/>
        <v>Laki-Laki</v>
      </c>
      <c r="N93" s="5" t="s">
        <v>364</v>
      </c>
      <c r="P93" s="55" t="s">
        <v>394</v>
      </c>
      <c r="Q93" s="55" t="s">
        <v>392</v>
      </c>
      <c r="R93" s="55">
        <f t="shared" si="3"/>
        <v>43</v>
      </c>
    </row>
    <row r="94" spans="1:18" s="5" customFormat="1" ht="19.5" customHeight="1">
      <c r="A94" s="55">
        <v>79</v>
      </c>
      <c r="B94" s="61" t="s">
        <v>149</v>
      </c>
      <c r="C94" s="62"/>
      <c r="D94" s="63"/>
      <c r="E94" s="17" t="s">
        <v>150</v>
      </c>
      <c r="F94" s="17"/>
      <c r="G94" s="98" t="s">
        <v>248</v>
      </c>
      <c r="H94" s="98"/>
      <c r="I94" s="98"/>
      <c r="J94" s="8"/>
      <c r="K94" s="8" t="s">
        <v>422</v>
      </c>
      <c r="L94" s="55"/>
      <c r="M94" s="5" t="str">
        <f t="shared" si="2"/>
        <v>Laki-Laki</v>
      </c>
      <c r="N94" s="5" t="s">
        <v>365</v>
      </c>
      <c r="P94" s="55" t="s">
        <v>394</v>
      </c>
      <c r="Q94" s="55" t="s">
        <v>392</v>
      </c>
      <c r="R94" s="55">
        <f t="shared" si="3"/>
        <v>42</v>
      </c>
    </row>
    <row r="95" spans="1:18" s="5" customFormat="1" ht="19.5" customHeight="1" hidden="1">
      <c r="A95" s="55">
        <v>80</v>
      </c>
      <c r="B95" s="61" t="s">
        <v>151</v>
      </c>
      <c r="C95" s="62"/>
      <c r="D95" s="63"/>
      <c r="E95" s="17" t="s">
        <v>152</v>
      </c>
      <c r="F95" s="17"/>
      <c r="G95" s="98" t="s">
        <v>248</v>
      </c>
      <c r="H95" s="98"/>
      <c r="I95" s="98"/>
      <c r="J95" s="8" t="s">
        <v>422</v>
      </c>
      <c r="K95" s="8"/>
      <c r="L95" s="55"/>
      <c r="M95" s="5" t="str">
        <f t="shared" si="2"/>
        <v>Laki-Laki</v>
      </c>
      <c r="N95" s="5" t="s">
        <v>366</v>
      </c>
      <c r="P95" s="55" t="s">
        <v>394</v>
      </c>
      <c r="Q95" s="55" t="s">
        <v>392</v>
      </c>
      <c r="R95" s="55">
        <f t="shared" si="3"/>
        <v>42</v>
      </c>
    </row>
    <row r="96" spans="1:18" s="5" customFormat="1" ht="19.5" customHeight="1" hidden="1">
      <c r="A96" s="55">
        <v>81</v>
      </c>
      <c r="B96" s="61" t="s">
        <v>153</v>
      </c>
      <c r="C96" s="62"/>
      <c r="D96" s="63"/>
      <c r="E96" s="17" t="s">
        <v>154</v>
      </c>
      <c r="F96" s="17"/>
      <c r="G96" s="98" t="s">
        <v>248</v>
      </c>
      <c r="H96" s="98"/>
      <c r="I96" s="98"/>
      <c r="J96" s="8" t="s">
        <v>422</v>
      </c>
      <c r="K96" s="8"/>
      <c r="L96" s="58"/>
      <c r="M96" s="5" t="str">
        <f t="shared" si="2"/>
        <v>Laki-Laki</v>
      </c>
      <c r="N96" s="5" t="s">
        <v>367</v>
      </c>
      <c r="P96" s="55" t="s">
        <v>394</v>
      </c>
      <c r="Q96" s="55" t="s">
        <v>392</v>
      </c>
      <c r="R96" s="55">
        <f t="shared" si="3"/>
        <v>42</v>
      </c>
    </row>
    <row r="97" spans="1:18" s="5" customFormat="1" ht="19.5" customHeight="1" hidden="1">
      <c r="A97" s="55">
        <v>82</v>
      </c>
      <c r="B97" s="61" t="s">
        <v>155</v>
      </c>
      <c r="C97" s="62"/>
      <c r="D97" s="63"/>
      <c r="E97" s="17" t="s">
        <v>156</v>
      </c>
      <c r="F97" s="17"/>
      <c r="G97" s="98" t="s">
        <v>248</v>
      </c>
      <c r="H97" s="98"/>
      <c r="I97" s="98"/>
      <c r="J97" s="8" t="s">
        <v>422</v>
      </c>
      <c r="K97" s="8"/>
      <c r="L97" s="55"/>
      <c r="M97" s="5" t="str">
        <f t="shared" si="2"/>
        <v>Laki-Laki</v>
      </c>
      <c r="N97" s="5" t="s">
        <v>368</v>
      </c>
      <c r="P97" s="55" t="s">
        <v>394</v>
      </c>
      <c r="Q97" s="55" t="s">
        <v>392</v>
      </c>
      <c r="R97" s="55">
        <f t="shared" si="3"/>
        <v>42</v>
      </c>
    </row>
    <row r="98" spans="1:18" s="5" customFormat="1" ht="19.5" customHeight="1" hidden="1">
      <c r="A98" s="55">
        <v>83</v>
      </c>
      <c r="B98" s="61" t="s">
        <v>157</v>
      </c>
      <c r="C98" s="62"/>
      <c r="D98" s="63"/>
      <c r="E98" s="17" t="s">
        <v>158</v>
      </c>
      <c r="F98" s="17"/>
      <c r="G98" s="98" t="s">
        <v>248</v>
      </c>
      <c r="H98" s="98"/>
      <c r="I98" s="98"/>
      <c r="J98" s="8" t="s">
        <v>422</v>
      </c>
      <c r="K98" s="8"/>
      <c r="L98" s="58"/>
      <c r="M98" s="5" t="str">
        <f t="shared" si="2"/>
        <v>Laki-Laki</v>
      </c>
      <c r="N98" s="5" t="s">
        <v>369</v>
      </c>
      <c r="P98" s="55" t="s">
        <v>394</v>
      </c>
      <c r="Q98" s="55" t="s">
        <v>392</v>
      </c>
      <c r="R98" s="55">
        <f t="shared" si="3"/>
        <v>41</v>
      </c>
    </row>
    <row r="99" spans="1:18" s="5" customFormat="1" ht="19.5" customHeight="1" hidden="1">
      <c r="A99" s="55">
        <v>84</v>
      </c>
      <c r="B99" s="61" t="s">
        <v>178</v>
      </c>
      <c r="C99" s="62"/>
      <c r="D99" s="63"/>
      <c r="E99" s="17" t="s">
        <v>179</v>
      </c>
      <c r="F99" s="17"/>
      <c r="G99" s="98" t="s">
        <v>248</v>
      </c>
      <c r="H99" s="98"/>
      <c r="I99" s="98"/>
      <c r="J99" s="8" t="s">
        <v>422</v>
      </c>
      <c r="K99" s="8"/>
      <c r="L99" s="55"/>
      <c r="M99" s="5" t="str">
        <f t="shared" si="2"/>
        <v>Laki-Laki</v>
      </c>
      <c r="N99" s="5" t="s">
        <v>370</v>
      </c>
      <c r="P99" s="55" t="s">
        <v>394</v>
      </c>
      <c r="Q99" s="55" t="s">
        <v>392</v>
      </c>
      <c r="R99" s="55">
        <f t="shared" si="3"/>
        <v>44</v>
      </c>
    </row>
    <row r="100" spans="1:18" s="5" customFormat="1" ht="19.5" customHeight="1">
      <c r="A100" s="55">
        <v>85</v>
      </c>
      <c r="B100" s="61" t="s">
        <v>75</v>
      </c>
      <c r="C100" s="62"/>
      <c r="D100" s="63"/>
      <c r="E100" s="17" t="s">
        <v>76</v>
      </c>
      <c r="F100" s="17"/>
      <c r="G100" s="98" t="s">
        <v>248</v>
      </c>
      <c r="H100" s="98"/>
      <c r="I100" s="98"/>
      <c r="J100" s="8"/>
      <c r="K100" s="8" t="s">
        <v>422</v>
      </c>
      <c r="L100" s="55"/>
      <c r="M100" s="5" t="str">
        <f t="shared" si="2"/>
        <v>Laki-Laki</v>
      </c>
      <c r="N100" s="5" t="s">
        <v>372</v>
      </c>
      <c r="P100" s="55" t="s">
        <v>394</v>
      </c>
      <c r="Q100" s="55" t="s">
        <v>392</v>
      </c>
      <c r="R100" s="55">
        <f t="shared" si="3"/>
        <v>37</v>
      </c>
    </row>
    <row r="101" spans="1:18" s="5" customFormat="1" ht="19.5" customHeight="1" hidden="1">
      <c r="A101" s="55">
        <v>86</v>
      </c>
      <c r="B101" s="61" t="s">
        <v>160</v>
      </c>
      <c r="C101" s="62"/>
      <c r="D101" s="63"/>
      <c r="E101" s="17" t="s">
        <v>161</v>
      </c>
      <c r="F101" s="17"/>
      <c r="G101" s="99" t="s">
        <v>248</v>
      </c>
      <c r="H101" s="99"/>
      <c r="I101" s="99"/>
      <c r="J101" s="8" t="s">
        <v>422</v>
      </c>
      <c r="K101" s="8"/>
      <c r="L101" s="55"/>
      <c r="M101" s="5" t="str">
        <f t="shared" si="2"/>
        <v>Laki-Laki</v>
      </c>
      <c r="N101" s="5" t="s">
        <v>373</v>
      </c>
      <c r="P101" s="55" t="s">
        <v>394</v>
      </c>
      <c r="Q101" s="55" t="s">
        <v>392</v>
      </c>
      <c r="R101" s="55">
        <f t="shared" si="3"/>
        <v>42</v>
      </c>
    </row>
    <row r="102" spans="1:18" s="5" customFormat="1" ht="19.5" customHeight="1" hidden="1">
      <c r="A102" s="55">
        <v>87</v>
      </c>
      <c r="B102" s="61" t="s">
        <v>163</v>
      </c>
      <c r="C102" s="62"/>
      <c r="D102" s="63"/>
      <c r="E102" s="17" t="s">
        <v>164</v>
      </c>
      <c r="F102" s="17"/>
      <c r="G102" s="98" t="s">
        <v>249</v>
      </c>
      <c r="H102" s="98"/>
      <c r="I102" s="98"/>
      <c r="J102" s="8" t="s">
        <v>422</v>
      </c>
      <c r="K102" s="8"/>
      <c r="L102" s="17"/>
      <c r="M102" s="5" t="str">
        <f t="shared" si="2"/>
        <v>Laki-Laki</v>
      </c>
      <c r="N102" s="5" t="s">
        <v>374</v>
      </c>
      <c r="P102" s="55" t="s">
        <v>395</v>
      </c>
      <c r="Q102" s="55" t="s">
        <v>392</v>
      </c>
      <c r="R102" s="55">
        <f t="shared" si="3"/>
        <v>52</v>
      </c>
    </row>
    <row r="103" spans="1:18" s="5" customFormat="1" ht="19.5" customHeight="1" hidden="1">
      <c r="A103" s="55">
        <v>88</v>
      </c>
      <c r="B103" s="61" t="s">
        <v>184</v>
      </c>
      <c r="C103" s="62"/>
      <c r="D103" s="63"/>
      <c r="E103" s="17" t="s">
        <v>185</v>
      </c>
      <c r="F103" s="17"/>
      <c r="G103" s="98" t="s">
        <v>247</v>
      </c>
      <c r="H103" s="98"/>
      <c r="I103" s="98"/>
      <c r="J103" s="8" t="s">
        <v>422</v>
      </c>
      <c r="K103" s="8"/>
      <c r="L103" s="55"/>
      <c r="M103" s="5" t="str">
        <f>CONCATENATE(IF(MID(E103,17,1)="1","Laki-Laki",IF(MID(E103,17,1)="2","Perempuan",)))</f>
        <v>Laki-Laki</v>
      </c>
      <c r="N103" s="5" t="s">
        <v>375</v>
      </c>
      <c r="P103" s="55" t="s">
        <v>396</v>
      </c>
      <c r="Q103" s="55" t="s">
        <v>397</v>
      </c>
      <c r="R103" s="55">
        <f t="shared" si="3"/>
        <v>47</v>
      </c>
    </row>
    <row r="104" spans="1:18" ht="19.5" customHeight="1">
      <c r="A104" s="55">
        <v>89</v>
      </c>
      <c r="B104" s="61" t="s">
        <v>165</v>
      </c>
      <c r="C104" s="62"/>
      <c r="D104" s="63"/>
      <c r="E104" s="17" t="s">
        <v>166</v>
      </c>
      <c r="F104" s="17"/>
      <c r="G104" s="98" t="s">
        <v>247</v>
      </c>
      <c r="H104" s="98"/>
      <c r="I104" s="98"/>
      <c r="J104" s="8"/>
      <c r="K104" s="8" t="s">
        <v>422</v>
      </c>
      <c r="L104" s="55"/>
      <c r="M104" s="5" t="str">
        <f t="shared" si="2"/>
        <v>Laki-Laki</v>
      </c>
      <c r="N104" s="5" t="s">
        <v>376</v>
      </c>
      <c r="O104" s="5"/>
      <c r="P104" s="55" t="s">
        <v>396</v>
      </c>
      <c r="Q104" s="55" t="s">
        <v>398</v>
      </c>
      <c r="R104" s="55">
        <f t="shared" si="3"/>
        <v>44</v>
      </c>
    </row>
    <row r="105" spans="1:13" ht="12" customHeight="1">
      <c r="A105" s="11"/>
      <c r="B105" s="12"/>
      <c r="C105" s="12"/>
      <c r="D105" s="12"/>
      <c r="E105" s="5"/>
      <c r="F105" s="5"/>
      <c r="G105" s="96"/>
      <c r="H105" s="96"/>
      <c r="I105" s="96"/>
      <c r="J105" s="96"/>
      <c r="K105" s="96"/>
      <c r="L105" s="96"/>
      <c r="M105" s="1">
        <f>COUNTIF(M16:M104,"perempuan")</f>
        <v>6</v>
      </c>
    </row>
    <row r="106" spans="1:13" ht="12">
      <c r="A106" s="5" t="s">
        <v>26</v>
      </c>
      <c r="B106" s="5"/>
      <c r="C106" s="5"/>
      <c r="D106" s="12"/>
      <c r="E106" s="5"/>
      <c r="F106" s="5"/>
      <c r="G106" s="96" t="s">
        <v>56</v>
      </c>
      <c r="H106" s="96"/>
      <c r="I106" s="96"/>
      <c r="J106" s="96"/>
      <c r="K106" s="96"/>
      <c r="L106" s="96"/>
      <c r="M106" s="1">
        <f>A104-M105</f>
        <v>83</v>
      </c>
    </row>
    <row r="107" spans="1:13" ht="12">
      <c r="A107" s="5" t="s">
        <v>9</v>
      </c>
      <c r="B107" s="13" t="s">
        <v>27</v>
      </c>
      <c r="C107" s="13"/>
      <c r="D107" s="1"/>
      <c r="E107" s="5"/>
      <c r="F107" s="5"/>
      <c r="G107" s="96" t="s">
        <v>29</v>
      </c>
      <c r="H107" s="96"/>
      <c r="I107" s="96"/>
      <c r="J107" s="96"/>
      <c r="K107" s="96"/>
      <c r="L107" s="96"/>
      <c r="M107" s="1">
        <f>M106+58</f>
        <v>141</v>
      </c>
    </row>
    <row r="108" spans="1:12" ht="12">
      <c r="A108" s="5" t="s">
        <v>10</v>
      </c>
      <c r="B108" s="13" t="s">
        <v>28</v>
      </c>
      <c r="C108" s="13"/>
      <c r="D108" s="1"/>
      <c r="E108" s="5"/>
      <c r="F108" s="5"/>
      <c r="G108" s="96"/>
      <c r="H108" s="96"/>
      <c r="I108" s="96"/>
      <c r="J108" s="96"/>
      <c r="K108" s="96"/>
      <c r="L108" s="96"/>
    </row>
    <row r="109" spans="1:12" ht="12">
      <c r="A109" s="5" t="s">
        <v>11</v>
      </c>
      <c r="B109" s="13" t="s">
        <v>30</v>
      </c>
      <c r="C109" s="13"/>
      <c r="D109" s="1"/>
      <c r="E109" s="5"/>
      <c r="F109" s="5"/>
      <c r="G109" s="96"/>
      <c r="H109" s="96"/>
      <c r="I109" s="96"/>
      <c r="J109" s="96"/>
      <c r="K109" s="96"/>
      <c r="L109" s="96"/>
    </row>
    <row r="110" spans="1:12" ht="12">
      <c r="A110" s="5" t="s">
        <v>12</v>
      </c>
      <c r="B110" s="13" t="s">
        <v>31</v>
      </c>
      <c r="C110" s="13"/>
      <c r="D110" s="1"/>
      <c r="E110" s="5"/>
      <c r="F110" s="5"/>
      <c r="G110" s="96"/>
      <c r="H110" s="96"/>
      <c r="I110" s="96"/>
      <c r="J110" s="96"/>
      <c r="K110" s="96"/>
      <c r="L110" s="96"/>
    </row>
    <row r="111" spans="1:12" ht="12">
      <c r="A111" s="5" t="s">
        <v>272</v>
      </c>
      <c r="B111" s="13" t="s">
        <v>275</v>
      </c>
      <c r="C111" s="13"/>
      <c r="D111" s="1"/>
      <c r="E111" s="5"/>
      <c r="F111" s="5"/>
      <c r="G111" s="54"/>
      <c r="H111" s="54"/>
      <c r="I111" s="54"/>
      <c r="J111" s="54"/>
      <c r="K111" s="54"/>
      <c r="L111" s="54"/>
    </row>
    <row r="112" spans="1:12" ht="12">
      <c r="A112" s="5" t="s">
        <v>13</v>
      </c>
      <c r="B112" s="13" t="s">
        <v>32</v>
      </c>
      <c r="C112" s="13"/>
      <c r="D112" s="1"/>
      <c r="E112" s="5"/>
      <c r="F112" s="5"/>
      <c r="G112" s="97" t="str">
        <f>B16</f>
        <v>I Ketut Arta Sedana, AP., MAP</v>
      </c>
      <c r="H112" s="97"/>
      <c r="I112" s="97"/>
      <c r="J112" s="97"/>
      <c r="K112" s="97"/>
      <c r="L112" s="97"/>
    </row>
    <row r="113" spans="1:12" ht="12">
      <c r="A113" s="5"/>
      <c r="B113" s="5"/>
      <c r="C113" s="5"/>
      <c r="D113" s="12"/>
      <c r="E113" s="5"/>
      <c r="F113" s="5"/>
      <c r="G113" s="96" t="str">
        <f>LEFT(G16,13)</f>
        <v>Pembina Tk. I</v>
      </c>
      <c r="H113" s="96"/>
      <c r="I113" s="96"/>
      <c r="J113" s="96"/>
      <c r="K113" s="96"/>
      <c r="L113" s="96"/>
    </row>
    <row r="114" spans="1:12" ht="12">
      <c r="A114" s="5"/>
      <c r="B114" s="5"/>
      <c r="C114" s="5"/>
      <c r="D114" s="12"/>
      <c r="E114" s="5"/>
      <c r="F114" s="5"/>
      <c r="G114" s="96" t="s">
        <v>265</v>
      </c>
      <c r="H114" s="96"/>
      <c r="I114" s="96"/>
      <c r="J114" s="96"/>
      <c r="K114" s="96"/>
      <c r="L114" s="96"/>
    </row>
    <row r="115" spans="1:12" ht="12">
      <c r="A115" s="11"/>
      <c r="B115" s="12"/>
      <c r="C115" s="12"/>
      <c r="D115" s="12"/>
      <c r="E115" s="5"/>
      <c r="F115" s="5"/>
      <c r="G115" s="96"/>
      <c r="H115" s="96"/>
      <c r="I115" s="96"/>
      <c r="J115" s="96"/>
      <c r="K115" s="96"/>
      <c r="L115" s="96"/>
    </row>
    <row r="116" spans="1:12" ht="12">
      <c r="A116" s="11"/>
      <c r="B116" s="12"/>
      <c r="C116" s="12"/>
      <c r="D116" s="12"/>
      <c r="E116" s="5"/>
      <c r="F116" s="5"/>
      <c r="G116" s="5"/>
      <c r="H116" s="12"/>
      <c r="I116" s="12"/>
      <c r="J116" s="12"/>
      <c r="K116" s="12"/>
      <c r="L116" s="12"/>
    </row>
    <row r="117" spans="1:12" ht="12">
      <c r="A117" s="11"/>
      <c r="B117" s="12"/>
      <c r="C117" s="12"/>
      <c r="D117" s="12"/>
      <c r="E117" s="5"/>
      <c r="F117" s="5"/>
      <c r="G117" s="5"/>
      <c r="H117" s="12"/>
      <c r="I117" s="12"/>
      <c r="J117" s="12"/>
      <c r="K117" s="12"/>
      <c r="L117" s="12"/>
    </row>
    <row r="118" spans="1:12" ht="23.25">
      <c r="A118" s="114" t="s">
        <v>257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2"/>
    </row>
    <row r="119" spans="1:12" ht="12">
      <c r="A119" s="11"/>
      <c r="B119" s="12"/>
      <c r="C119" s="12"/>
      <c r="D119" s="12"/>
      <c r="E119" s="5"/>
      <c r="F119" s="5"/>
      <c r="G119" s="5"/>
      <c r="H119" s="12"/>
      <c r="I119" s="12"/>
      <c r="J119" s="12"/>
      <c r="K119" s="12"/>
      <c r="L119" s="12"/>
    </row>
    <row r="120" spans="1:11" ht="21.75" customHeight="1">
      <c r="A120" s="115" t="s">
        <v>228</v>
      </c>
      <c r="B120" s="116"/>
      <c r="C120" s="117"/>
      <c r="D120" s="117"/>
      <c r="E120" s="117" t="s">
        <v>217</v>
      </c>
      <c r="F120" s="117"/>
      <c r="G120" s="118" t="s">
        <v>236</v>
      </c>
      <c r="H120" s="118"/>
      <c r="I120" s="118"/>
      <c r="J120" s="119" t="s">
        <v>256</v>
      </c>
      <c r="K120" s="119"/>
    </row>
    <row r="121" spans="1:11" ht="21.75" customHeight="1">
      <c r="A121" s="120" t="s">
        <v>218</v>
      </c>
      <c r="B121" s="121"/>
      <c r="C121" s="121"/>
      <c r="D121" s="121"/>
      <c r="E121" s="121"/>
      <c r="F121" s="122"/>
      <c r="G121" s="118"/>
      <c r="H121" s="118"/>
      <c r="I121" s="118"/>
      <c r="J121" s="119"/>
      <c r="K121" s="119"/>
    </row>
    <row r="122" spans="1:11" ht="14.25">
      <c r="A122" s="123" t="s">
        <v>12</v>
      </c>
      <c r="B122" s="124"/>
      <c r="C122" s="125" t="s">
        <v>229</v>
      </c>
      <c r="D122" s="125"/>
      <c r="E122" s="126" t="s">
        <v>215</v>
      </c>
      <c r="F122" s="126"/>
      <c r="G122" s="98" t="s">
        <v>250</v>
      </c>
      <c r="H122" s="98"/>
      <c r="I122" s="98"/>
      <c r="J122" s="127">
        <f aca="true" t="shared" si="4" ref="J122:J141">COUNTIF($G$16:$I$104,G122)</f>
        <v>0</v>
      </c>
      <c r="K122" s="128"/>
    </row>
    <row r="123" spans="1:11" ht="14.25">
      <c r="A123" s="123" t="s">
        <v>12</v>
      </c>
      <c r="B123" s="124"/>
      <c r="C123" s="125" t="s">
        <v>230</v>
      </c>
      <c r="D123" s="125"/>
      <c r="E123" s="126" t="s">
        <v>239</v>
      </c>
      <c r="F123" s="126"/>
      <c r="G123" s="98" t="s">
        <v>251</v>
      </c>
      <c r="H123" s="98"/>
      <c r="I123" s="98"/>
      <c r="J123" s="127">
        <f t="shared" si="4"/>
        <v>0</v>
      </c>
      <c r="K123" s="128"/>
    </row>
    <row r="124" spans="1:11" ht="14.25">
      <c r="A124" s="123" t="s">
        <v>12</v>
      </c>
      <c r="B124" s="124"/>
      <c r="C124" s="125" t="s">
        <v>231</v>
      </c>
      <c r="D124" s="125"/>
      <c r="E124" s="126" t="s">
        <v>216</v>
      </c>
      <c r="F124" s="126"/>
      <c r="G124" s="98" t="s">
        <v>201</v>
      </c>
      <c r="H124" s="98"/>
      <c r="I124" s="98"/>
      <c r="J124" s="127">
        <f t="shared" si="4"/>
        <v>0</v>
      </c>
      <c r="K124" s="128"/>
    </row>
    <row r="125" spans="1:22" s="2" customFormat="1" ht="14.25">
      <c r="A125" s="123" t="s">
        <v>12</v>
      </c>
      <c r="B125" s="124"/>
      <c r="C125" s="125" t="s">
        <v>232</v>
      </c>
      <c r="D125" s="125"/>
      <c r="E125" s="126" t="s">
        <v>240</v>
      </c>
      <c r="F125" s="126"/>
      <c r="G125" s="98" t="s">
        <v>247</v>
      </c>
      <c r="H125" s="98"/>
      <c r="I125" s="98"/>
      <c r="J125" s="127">
        <f t="shared" si="4"/>
        <v>2</v>
      </c>
      <c r="K125" s="128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2" customFormat="1" ht="14.25" customHeight="1">
      <c r="A126" s="129" t="s">
        <v>259</v>
      </c>
      <c r="B126" s="130"/>
      <c r="C126" s="130"/>
      <c r="D126" s="130"/>
      <c r="E126" s="130"/>
      <c r="F126" s="131"/>
      <c r="G126" s="98"/>
      <c r="H126" s="98"/>
      <c r="I126" s="98"/>
      <c r="J126" s="127">
        <f t="shared" si="4"/>
        <v>0</v>
      </c>
      <c r="K126" s="128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2" customFormat="1" ht="14.25">
      <c r="A127" s="123" t="s">
        <v>233</v>
      </c>
      <c r="B127" s="124"/>
      <c r="C127" s="125" t="s">
        <v>229</v>
      </c>
      <c r="D127" s="125"/>
      <c r="E127" s="126" t="s">
        <v>220</v>
      </c>
      <c r="F127" s="126"/>
      <c r="G127" s="98" t="s">
        <v>252</v>
      </c>
      <c r="H127" s="98"/>
      <c r="I127" s="98"/>
      <c r="J127" s="127">
        <f t="shared" si="4"/>
        <v>0</v>
      </c>
      <c r="K127" s="128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2" customFormat="1" ht="14.25">
      <c r="A128" s="123" t="s">
        <v>233</v>
      </c>
      <c r="B128" s="124"/>
      <c r="C128" s="125" t="s">
        <v>230</v>
      </c>
      <c r="D128" s="125"/>
      <c r="E128" s="126" t="s">
        <v>241</v>
      </c>
      <c r="F128" s="126"/>
      <c r="G128" s="98" t="s">
        <v>249</v>
      </c>
      <c r="H128" s="98"/>
      <c r="I128" s="98"/>
      <c r="J128" s="127">
        <f t="shared" si="4"/>
        <v>1</v>
      </c>
      <c r="K128" s="128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2" customFormat="1" ht="14.25">
      <c r="A129" s="123" t="s">
        <v>233</v>
      </c>
      <c r="B129" s="124"/>
      <c r="C129" s="125" t="s">
        <v>231</v>
      </c>
      <c r="D129" s="125"/>
      <c r="E129" s="126" t="s">
        <v>221</v>
      </c>
      <c r="F129" s="126"/>
      <c r="G129" s="98" t="s">
        <v>237</v>
      </c>
      <c r="H129" s="98"/>
      <c r="I129" s="98"/>
      <c r="J129" s="127">
        <f t="shared" si="4"/>
        <v>0</v>
      </c>
      <c r="K129" s="128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2" customFormat="1" ht="14.25">
      <c r="A130" s="123" t="s">
        <v>233</v>
      </c>
      <c r="B130" s="124"/>
      <c r="C130" s="125" t="s">
        <v>232</v>
      </c>
      <c r="D130" s="125"/>
      <c r="E130" s="126" t="s">
        <v>242</v>
      </c>
      <c r="F130" s="126"/>
      <c r="G130" s="98" t="s">
        <v>248</v>
      </c>
      <c r="H130" s="98"/>
      <c r="I130" s="98"/>
      <c r="J130" s="127">
        <f t="shared" si="4"/>
        <v>37</v>
      </c>
      <c r="K130" s="128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2" customFormat="1" ht="14.25" customHeight="1">
      <c r="A131" s="129" t="s">
        <v>219</v>
      </c>
      <c r="B131" s="130"/>
      <c r="C131" s="130"/>
      <c r="D131" s="130"/>
      <c r="E131" s="130"/>
      <c r="F131" s="131"/>
      <c r="G131" s="98"/>
      <c r="H131" s="98"/>
      <c r="I131" s="98"/>
      <c r="J131" s="127">
        <f t="shared" si="4"/>
        <v>0</v>
      </c>
      <c r="K131" s="128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2" customFormat="1" ht="14.25">
      <c r="A132" s="123" t="s">
        <v>234</v>
      </c>
      <c r="B132" s="124"/>
      <c r="C132" s="125" t="s">
        <v>229</v>
      </c>
      <c r="D132" s="125"/>
      <c r="E132" s="126" t="s">
        <v>222</v>
      </c>
      <c r="F132" s="126"/>
      <c r="G132" s="98" t="s">
        <v>61</v>
      </c>
      <c r="H132" s="98"/>
      <c r="I132" s="98"/>
      <c r="J132" s="127">
        <f t="shared" si="4"/>
        <v>18</v>
      </c>
      <c r="K132" s="128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2" customFormat="1" ht="14.25">
      <c r="A133" s="123" t="s">
        <v>234</v>
      </c>
      <c r="B133" s="124"/>
      <c r="C133" s="125" t="s">
        <v>230</v>
      </c>
      <c r="D133" s="125"/>
      <c r="E133" s="126" t="s">
        <v>245</v>
      </c>
      <c r="F133" s="126"/>
      <c r="G133" s="98" t="s">
        <v>177</v>
      </c>
      <c r="H133" s="98"/>
      <c r="I133" s="98"/>
      <c r="J133" s="127">
        <f t="shared" si="4"/>
        <v>18</v>
      </c>
      <c r="K133" s="128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2" customFormat="1" ht="14.25">
      <c r="A134" s="123" t="s">
        <v>234</v>
      </c>
      <c r="B134" s="124"/>
      <c r="C134" s="125" t="s">
        <v>231</v>
      </c>
      <c r="D134" s="125"/>
      <c r="E134" s="126" t="s">
        <v>223</v>
      </c>
      <c r="F134" s="126"/>
      <c r="G134" s="98" t="s">
        <v>211</v>
      </c>
      <c r="H134" s="98"/>
      <c r="I134" s="98"/>
      <c r="J134" s="127">
        <f t="shared" si="4"/>
        <v>6</v>
      </c>
      <c r="K134" s="128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2" customFormat="1" ht="14.25">
      <c r="A135" s="123" t="s">
        <v>234</v>
      </c>
      <c r="B135" s="124"/>
      <c r="C135" s="125" t="s">
        <v>232</v>
      </c>
      <c r="D135" s="125"/>
      <c r="E135" s="126" t="s">
        <v>244</v>
      </c>
      <c r="F135" s="126"/>
      <c r="G135" s="98" t="s">
        <v>243</v>
      </c>
      <c r="H135" s="98"/>
      <c r="I135" s="98"/>
      <c r="J135" s="127">
        <f t="shared" si="4"/>
        <v>3</v>
      </c>
      <c r="K135" s="128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2" customFormat="1" ht="14.25" customHeight="1">
      <c r="A136" s="129" t="s">
        <v>224</v>
      </c>
      <c r="B136" s="130"/>
      <c r="C136" s="130"/>
      <c r="D136" s="130"/>
      <c r="E136" s="130"/>
      <c r="F136" s="131"/>
      <c r="G136" s="98"/>
      <c r="H136" s="98"/>
      <c r="I136" s="98"/>
      <c r="J136" s="127">
        <f t="shared" si="4"/>
        <v>0</v>
      </c>
      <c r="K136" s="128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2" customFormat="1" ht="14.25">
      <c r="A137" s="123" t="s">
        <v>235</v>
      </c>
      <c r="B137" s="124"/>
      <c r="C137" s="125" t="s">
        <v>229</v>
      </c>
      <c r="D137" s="125"/>
      <c r="E137" s="126" t="s">
        <v>225</v>
      </c>
      <c r="F137" s="126"/>
      <c r="G137" s="98" t="s">
        <v>176</v>
      </c>
      <c r="H137" s="98"/>
      <c r="I137" s="98"/>
      <c r="J137" s="127">
        <f t="shared" si="4"/>
        <v>2</v>
      </c>
      <c r="K137" s="128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2" customFormat="1" ht="14.25">
      <c r="A138" s="123" t="s">
        <v>235</v>
      </c>
      <c r="B138" s="124"/>
      <c r="C138" s="125" t="s">
        <v>230</v>
      </c>
      <c r="D138" s="125"/>
      <c r="E138" s="126" t="s">
        <v>238</v>
      </c>
      <c r="F138" s="126"/>
      <c r="G138" s="98" t="s">
        <v>210</v>
      </c>
      <c r="H138" s="98"/>
      <c r="I138" s="98"/>
      <c r="J138" s="127">
        <f t="shared" si="4"/>
        <v>2</v>
      </c>
      <c r="K138" s="128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2" customFormat="1" ht="14.25">
      <c r="A139" s="123" t="s">
        <v>235</v>
      </c>
      <c r="B139" s="124"/>
      <c r="C139" s="125" t="s">
        <v>231</v>
      </c>
      <c r="D139" s="125"/>
      <c r="E139" s="126" t="s">
        <v>169</v>
      </c>
      <c r="F139" s="126"/>
      <c r="G139" s="98" t="s">
        <v>168</v>
      </c>
      <c r="H139" s="98"/>
      <c r="I139" s="98"/>
      <c r="J139" s="127">
        <f t="shared" si="4"/>
        <v>0</v>
      </c>
      <c r="K139" s="128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2" customFormat="1" ht="14.25">
      <c r="A140" s="123" t="s">
        <v>235</v>
      </c>
      <c r="B140" s="124"/>
      <c r="C140" s="125" t="s">
        <v>232</v>
      </c>
      <c r="D140" s="125"/>
      <c r="E140" s="126" t="s">
        <v>226</v>
      </c>
      <c r="F140" s="126"/>
      <c r="G140" s="98" t="s">
        <v>253</v>
      </c>
      <c r="H140" s="98"/>
      <c r="I140" s="98"/>
      <c r="J140" s="127">
        <f t="shared" si="4"/>
        <v>0</v>
      </c>
      <c r="K140" s="128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2" customFormat="1" ht="14.25">
      <c r="A141" s="123" t="s">
        <v>235</v>
      </c>
      <c r="B141" s="124"/>
      <c r="C141" s="125" t="s">
        <v>246</v>
      </c>
      <c r="D141" s="125"/>
      <c r="E141" s="126" t="s">
        <v>227</v>
      </c>
      <c r="F141" s="126"/>
      <c r="G141" s="98" t="s">
        <v>254</v>
      </c>
      <c r="H141" s="98"/>
      <c r="I141" s="98"/>
      <c r="J141" s="127">
        <f t="shared" si="4"/>
        <v>0</v>
      </c>
      <c r="K141" s="128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2" customFormat="1" ht="12">
      <c r="A142" s="132" t="s">
        <v>255</v>
      </c>
      <c r="B142" s="133"/>
      <c r="C142" s="133"/>
      <c r="D142" s="133"/>
      <c r="E142" s="133"/>
      <c r="F142" s="133"/>
      <c r="G142" s="133"/>
      <c r="H142" s="133"/>
      <c r="I142" s="134"/>
      <c r="J142" s="127">
        <f>SUM(J122:K141)</f>
        <v>89</v>
      </c>
      <c r="K142" s="128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99" ht="12"/>
    <row r="200" ht="12"/>
    <row r="201" ht="12"/>
  </sheetData>
  <sheetProtection/>
  <mergeCells count="214">
    <mergeCell ref="A142:I142"/>
    <mergeCell ref="J142:K142"/>
    <mergeCell ref="A140:B140"/>
    <mergeCell ref="C140:D140"/>
    <mergeCell ref="E140:F140"/>
    <mergeCell ref="G140:I140"/>
    <mergeCell ref="J140:K140"/>
    <mergeCell ref="A141:B141"/>
    <mergeCell ref="C141:D141"/>
    <mergeCell ref="E141:F141"/>
    <mergeCell ref="G141:I141"/>
    <mergeCell ref="J141:K141"/>
    <mergeCell ref="A138:B138"/>
    <mergeCell ref="C138:D138"/>
    <mergeCell ref="E138:F138"/>
    <mergeCell ref="G138:I138"/>
    <mergeCell ref="J138:K138"/>
    <mergeCell ref="A139:B139"/>
    <mergeCell ref="C139:D139"/>
    <mergeCell ref="E139:F139"/>
    <mergeCell ref="G139:I139"/>
    <mergeCell ref="J139:K139"/>
    <mergeCell ref="A136:F136"/>
    <mergeCell ref="G136:I136"/>
    <mergeCell ref="J136:K136"/>
    <mergeCell ref="A137:B137"/>
    <mergeCell ref="C137:D137"/>
    <mergeCell ref="E137:F137"/>
    <mergeCell ref="G137:I137"/>
    <mergeCell ref="J137:K137"/>
    <mergeCell ref="A134:B134"/>
    <mergeCell ref="C134:D134"/>
    <mergeCell ref="E134:F134"/>
    <mergeCell ref="G134:I134"/>
    <mergeCell ref="J134:K134"/>
    <mergeCell ref="A135:B135"/>
    <mergeCell ref="C135:D135"/>
    <mergeCell ref="E135:F135"/>
    <mergeCell ref="G135:I135"/>
    <mergeCell ref="J135:K135"/>
    <mergeCell ref="A132:B132"/>
    <mergeCell ref="C132:D132"/>
    <mergeCell ref="E132:F132"/>
    <mergeCell ref="G132:I132"/>
    <mergeCell ref="J132:K132"/>
    <mergeCell ref="A133:B133"/>
    <mergeCell ref="C133:D133"/>
    <mergeCell ref="E133:F133"/>
    <mergeCell ref="G133:I133"/>
    <mergeCell ref="J133:K133"/>
    <mergeCell ref="A130:B130"/>
    <mergeCell ref="C130:D130"/>
    <mergeCell ref="E130:F130"/>
    <mergeCell ref="G130:I130"/>
    <mergeCell ref="J130:K130"/>
    <mergeCell ref="A131:F131"/>
    <mergeCell ref="G131:I131"/>
    <mergeCell ref="J131:K131"/>
    <mergeCell ref="A128:B128"/>
    <mergeCell ref="C128:D128"/>
    <mergeCell ref="E128:F128"/>
    <mergeCell ref="G128:I128"/>
    <mergeCell ref="J128:K128"/>
    <mergeCell ref="A129:B129"/>
    <mergeCell ref="C129:D129"/>
    <mergeCell ref="E129:F129"/>
    <mergeCell ref="G129:I129"/>
    <mergeCell ref="J129:K129"/>
    <mergeCell ref="A126:F126"/>
    <mergeCell ref="G126:I126"/>
    <mergeCell ref="J126:K126"/>
    <mergeCell ref="A127:B127"/>
    <mergeCell ref="C127:D127"/>
    <mergeCell ref="E127:F127"/>
    <mergeCell ref="G127:I127"/>
    <mergeCell ref="J127:K127"/>
    <mergeCell ref="A124:B124"/>
    <mergeCell ref="C124:D124"/>
    <mergeCell ref="E124:F124"/>
    <mergeCell ref="G124:I124"/>
    <mergeCell ref="J124:K124"/>
    <mergeCell ref="A125:B125"/>
    <mergeCell ref="C125:D125"/>
    <mergeCell ref="E125:F125"/>
    <mergeCell ref="G125:I125"/>
    <mergeCell ref="J125:K125"/>
    <mergeCell ref="A122:B122"/>
    <mergeCell ref="C122:D122"/>
    <mergeCell ref="E122:F122"/>
    <mergeCell ref="G122:I122"/>
    <mergeCell ref="J122:K122"/>
    <mergeCell ref="A123:B123"/>
    <mergeCell ref="C123:D123"/>
    <mergeCell ref="E123:F123"/>
    <mergeCell ref="G123:I123"/>
    <mergeCell ref="J123:K123"/>
    <mergeCell ref="A120:B120"/>
    <mergeCell ref="C120:D120"/>
    <mergeCell ref="E120:F120"/>
    <mergeCell ref="G120:I121"/>
    <mergeCell ref="J120:K121"/>
    <mergeCell ref="A121:F121"/>
    <mergeCell ref="G110:L110"/>
    <mergeCell ref="G112:L112"/>
    <mergeCell ref="G113:L113"/>
    <mergeCell ref="G114:L114"/>
    <mergeCell ref="G115:L115"/>
    <mergeCell ref="A118:K118"/>
    <mergeCell ref="G104:I104"/>
    <mergeCell ref="G105:L105"/>
    <mergeCell ref="G106:L106"/>
    <mergeCell ref="G107:L107"/>
    <mergeCell ref="G108:L108"/>
    <mergeCell ref="G109:L109"/>
    <mergeCell ref="G98:I98"/>
    <mergeCell ref="G99:I99"/>
    <mergeCell ref="G100:I100"/>
    <mergeCell ref="G101:I101"/>
    <mergeCell ref="G102:I102"/>
    <mergeCell ref="G103:I103"/>
    <mergeCell ref="G92:I92"/>
    <mergeCell ref="G93:I93"/>
    <mergeCell ref="G94:I94"/>
    <mergeCell ref="G95:I95"/>
    <mergeCell ref="G96:I96"/>
    <mergeCell ref="G97:I97"/>
    <mergeCell ref="G86:I86"/>
    <mergeCell ref="G87:I87"/>
    <mergeCell ref="G88:I88"/>
    <mergeCell ref="G89:I89"/>
    <mergeCell ref="G90:I90"/>
    <mergeCell ref="G91:I91"/>
    <mergeCell ref="G80:I80"/>
    <mergeCell ref="G81:I81"/>
    <mergeCell ref="G82:I82"/>
    <mergeCell ref="G83:I83"/>
    <mergeCell ref="G84:I84"/>
    <mergeCell ref="G85:I85"/>
    <mergeCell ref="G74:I74"/>
    <mergeCell ref="G75:I75"/>
    <mergeCell ref="G76:I76"/>
    <mergeCell ref="G77:I77"/>
    <mergeCell ref="G78:I78"/>
    <mergeCell ref="G79:I79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0:I40"/>
    <mergeCell ref="G41:I41"/>
    <mergeCell ref="G46:I46"/>
    <mergeCell ref="G47:I47"/>
    <mergeCell ref="G48:I48"/>
    <mergeCell ref="G49:I49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A7:L7"/>
    <mergeCell ref="D8:I8"/>
    <mergeCell ref="J8:L8"/>
    <mergeCell ref="B10:K10"/>
    <mergeCell ref="A13:A15"/>
    <mergeCell ref="B13:D15"/>
    <mergeCell ref="E13:F15"/>
    <mergeCell ref="G13:I15"/>
    <mergeCell ref="J13:K14"/>
    <mergeCell ref="L13:L15"/>
    <mergeCell ref="A1:L1"/>
    <mergeCell ref="A2:L2"/>
    <mergeCell ref="A3:L3"/>
    <mergeCell ref="A4:L4"/>
    <mergeCell ref="A5:L5"/>
    <mergeCell ref="A6:L6"/>
  </mergeCells>
  <dataValidations count="1">
    <dataValidation type="list" allowBlank="1" showInputMessage="1" showErrorMessage="1" sqref="G16:G104">
      <formula1>$G$123:$G$142</formula1>
    </dataValidation>
  </dataValidations>
  <hyperlinks>
    <hyperlink ref="A7" r:id="rId1" display="mailto:satuanpolisipamongpraja50@gmail.com"/>
  </hyperlinks>
  <printOptions/>
  <pageMargins left="0.15748031496062992" right="0.15748031496062992" top="0.8661417322834646" bottom="1.220472440944882" header="0.5118110236220472" footer="0.5118110236220472"/>
  <pageSetup horizontalDpi="600" verticalDpi="600" orientation="portrait" paperSize="5" scale="95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2"/>
  <sheetViews>
    <sheetView view="pageBreakPreview" zoomScale="115" zoomScaleNormal="115" zoomScaleSheetLayoutView="115" zoomScalePageLayoutView="0" workbookViewId="0" topLeftCell="A92">
      <selection activeCell="G106" sqref="G106:L106"/>
    </sheetView>
  </sheetViews>
  <sheetFormatPr defaultColWidth="9.140625" defaultRowHeight="12.75"/>
  <cols>
    <col min="1" max="1" width="6.140625" style="1" customWidth="1"/>
    <col min="2" max="2" width="15.7109375" style="2" customWidth="1"/>
    <col min="3" max="3" width="2.00390625" style="2" bestFit="1" customWidth="1"/>
    <col min="4" max="4" width="13.140625" style="2" customWidth="1"/>
    <col min="5" max="5" width="10.28125" style="1" customWidth="1"/>
    <col min="6" max="6" width="10.7109375" style="1" customWidth="1"/>
    <col min="7" max="7" width="7.8515625" style="1" customWidth="1"/>
    <col min="8" max="8" width="7.8515625" style="2" customWidth="1"/>
    <col min="9" max="9" width="4.8515625" style="2" customWidth="1"/>
    <col min="10" max="10" width="13.8515625" style="2" customWidth="1"/>
    <col min="11" max="11" width="14.8515625" style="2" customWidth="1"/>
    <col min="12" max="12" width="8.00390625" style="2" customWidth="1"/>
    <col min="13" max="13" width="9.140625" style="1" customWidth="1"/>
    <col min="14" max="14" width="12.140625" style="1" bestFit="1" customWidth="1"/>
    <col min="15" max="16" width="9.140625" style="1" customWidth="1"/>
    <col min="17" max="17" width="11.421875" style="1" bestFit="1" customWidth="1"/>
    <col min="18" max="16384" width="9.140625" style="1" customWidth="1"/>
  </cols>
  <sheetData>
    <row r="1" spans="1:12" ht="18">
      <c r="A1" s="108" t="s">
        <v>276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8">
      <c r="A3" s="110" t="s">
        <v>277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8.75">
      <c r="A4" s="109" t="s">
        <v>171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>
      <c r="A5" s="111" t="s">
        <v>278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8" customHeight="1">
      <c r="A6" s="112" t="s">
        <v>279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8" customHeight="1">
      <c r="A7" s="103" t="s">
        <v>208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3.75" customHeight="1">
      <c r="A8" s="14"/>
      <c r="B8" s="15"/>
      <c r="C8" s="15"/>
      <c r="D8" s="104"/>
      <c r="E8" s="104"/>
      <c r="F8" s="104"/>
      <c r="G8" s="104"/>
      <c r="H8" s="104"/>
      <c r="I8" s="104"/>
      <c r="J8" s="105"/>
      <c r="K8" s="105"/>
      <c r="L8" s="105"/>
    </row>
    <row r="9" ht="12"/>
    <row r="10" spans="2:11" ht="12">
      <c r="B10" s="138" t="s">
        <v>421</v>
      </c>
      <c r="C10" s="138"/>
      <c r="D10" s="138"/>
      <c r="E10" s="138"/>
      <c r="F10" s="138"/>
      <c r="G10" s="138"/>
      <c r="H10" s="138"/>
      <c r="I10" s="138"/>
      <c r="J10" s="138"/>
      <c r="K10" s="138"/>
    </row>
    <row r="11" ht="12"/>
    <row r="12" ht="12"/>
    <row r="13" spans="1:12" s="5" customFormat="1" ht="24" customHeight="1">
      <c r="A13" s="149" t="s">
        <v>14</v>
      </c>
      <c r="B13" s="93" t="s">
        <v>15</v>
      </c>
      <c r="C13" s="95"/>
      <c r="D13" s="94"/>
      <c r="E13" s="93" t="s">
        <v>69</v>
      </c>
      <c r="F13" s="94"/>
      <c r="G13" s="93" t="s">
        <v>60</v>
      </c>
      <c r="H13" s="95"/>
      <c r="I13" s="94"/>
      <c r="J13" s="93" t="s">
        <v>16</v>
      </c>
      <c r="K13" s="94"/>
      <c r="L13" s="149" t="s">
        <v>207</v>
      </c>
    </row>
    <row r="14" spans="1:12" s="5" customFormat="1" ht="24" customHeight="1">
      <c r="A14" s="150"/>
      <c r="B14" s="152"/>
      <c r="C14" s="153"/>
      <c r="D14" s="154"/>
      <c r="E14" s="152"/>
      <c r="F14" s="154"/>
      <c r="G14" s="152"/>
      <c r="H14" s="153"/>
      <c r="I14" s="154"/>
      <c r="J14" s="152"/>
      <c r="K14" s="154"/>
      <c r="L14" s="150"/>
    </row>
    <row r="15" spans="1:18" s="5" customFormat="1" ht="24" customHeight="1">
      <c r="A15" s="151"/>
      <c r="B15" s="155"/>
      <c r="C15" s="156"/>
      <c r="D15" s="157"/>
      <c r="E15" s="155"/>
      <c r="F15" s="157"/>
      <c r="G15" s="155"/>
      <c r="H15" s="156"/>
      <c r="I15" s="157"/>
      <c r="J15" s="87" t="s">
        <v>419</v>
      </c>
      <c r="K15" s="87" t="s">
        <v>420</v>
      </c>
      <c r="L15" s="151"/>
      <c r="P15" s="17" t="s">
        <v>400</v>
      </c>
      <c r="Q15" s="17" t="s">
        <v>401</v>
      </c>
      <c r="R15" s="17" t="s">
        <v>402</v>
      </c>
    </row>
    <row r="16" spans="1:22" s="5" customFormat="1" ht="24" customHeight="1">
      <c r="A16" s="55">
        <v>1</v>
      </c>
      <c r="B16" s="64" t="s">
        <v>263</v>
      </c>
      <c r="C16" s="59"/>
      <c r="D16" s="60"/>
      <c r="E16" s="56" t="s">
        <v>264</v>
      </c>
      <c r="F16" s="56"/>
      <c r="G16" s="98" t="s">
        <v>210</v>
      </c>
      <c r="H16" s="98"/>
      <c r="I16" s="98"/>
      <c r="J16" s="8"/>
      <c r="K16" s="8" t="s">
        <v>422</v>
      </c>
      <c r="L16" s="17"/>
      <c r="M16" s="5" t="str">
        <f>CONCATENATE(IF(MID(E16,17,1)="1","Laki-Laki",IF(MID(E16,17,1)="2","Perempuan",)))</f>
        <v>Laki-Laki</v>
      </c>
      <c r="N16" s="5" t="s">
        <v>288</v>
      </c>
      <c r="P16" s="8" t="s">
        <v>385</v>
      </c>
      <c r="Q16" s="55" t="s">
        <v>386</v>
      </c>
      <c r="R16" s="55">
        <f>ABS(LEFT(E16,4)-2022)</f>
        <v>49</v>
      </c>
      <c r="T16" s="5" t="s">
        <v>386</v>
      </c>
      <c r="U16" s="5" t="s">
        <v>399</v>
      </c>
      <c r="V16" s="5">
        <f>COUNTIF($K$16:$K$104,T16)</f>
        <v>0</v>
      </c>
    </row>
    <row r="17" spans="1:22" s="5" customFormat="1" ht="19.5" customHeight="1">
      <c r="A17" s="55">
        <v>2</v>
      </c>
      <c r="B17" s="64" t="s">
        <v>261</v>
      </c>
      <c r="C17" s="59"/>
      <c r="D17" s="60"/>
      <c r="E17" s="56" t="s">
        <v>262</v>
      </c>
      <c r="F17" s="56"/>
      <c r="G17" s="98" t="s">
        <v>210</v>
      </c>
      <c r="H17" s="98"/>
      <c r="I17" s="98"/>
      <c r="J17" s="8" t="s">
        <v>422</v>
      </c>
      <c r="K17" s="8"/>
      <c r="L17" s="17"/>
      <c r="M17" s="5" t="str">
        <f aca="true" t="shared" si="0" ref="M17:M80">CONCATENATE(IF(MID(E17,17,1)="1","Laki-Laki",IF(MID(E17,17,1)="2","Perempuan",)))</f>
        <v>Laki-Laki</v>
      </c>
      <c r="N17" s="5" t="s">
        <v>289</v>
      </c>
      <c r="P17" s="8" t="s">
        <v>385</v>
      </c>
      <c r="Q17" s="55" t="s">
        <v>387</v>
      </c>
      <c r="R17" s="55">
        <f aca="true" t="shared" si="1" ref="R17:R80">ABS(LEFT(E17,4)-2022)</f>
        <v>55</v>
      </c>
      <c r="T17" s="5" t="s">
        <v>387</v>
      </c>
      <c r="U17" s="5" t="s">
        <v>399</v>
      </c>
      <c r="V17" s="5">
        <f>COUNTIF($K$16:$K$104,T17)</f>
        <v>0</v>
      </c>
    </row>
    <row r="18" spans="1:22" s="5" customFormat="1" ht="19.5" customHeight="1">
      <c r="A18" s="55">
        <v>3</v>
      </c>
      <c r="B18" s="64" t="s">
        <v>270</v>
      </c>
      <c r="C18" s="59"/>
      <c r="D18" s="60"/>
      <c r="E18" s="56" t="s">
        <v>271</v>
      </c>
      <c r="F18" s="56"/>
      <c r="G18" s="98" t="s">
        <v>176</v>
      </c>
      <c r="H18" s="98"/>
      <c r="I18" s="98"/>
      <c r="J18" s="8"/>
      <c r="K18" s="8" t="s">
        <v>422</v>
      </c>
      <c r="L18" s="17"/>
      <c r="M18" s="5" t="str">
        <f t="shared" si="0"/>
        <v>Perempuan</v>
      </c>
      <c r="N18" s="5" t="s">
        <v>290</v>
      </c>
      <c r="P18" s="8" t="s">
        <v>388</v>
      </c>
      <c r="Q18" s="55" t="s">
        <v>387</v>
      </c>
      <c r="R18" s="55">
        <f t="shared" si="1"/>
        <v>58</v>
      </c>
      <c r="T18" s="5" t="s">
        <v>392</v>
      </c>
      <c r="U18" s="5" t="s">
        <v>399</v>
      </c>
      <c r="V18" s="5">
        <f>COUNTIF($K$16:$K$104,T18)</f>
        <v>0</v>
      </c>
    </row>
    <row r="19" spans="1:22" s="5" customFormat="1" ht="19.5" customHeight="1">
      <c r="A19" s="55">
        <v>4</v>
      </c>
      <c r="B19" s="64" t="s">
        <v>170</v>
      </c>
      <c r="C19" s="59"/>
      <c r="D19" s="60"/>
      <c r="E19" s="56" t="s">
        <v>182</v>
      </c>
      <c r="F19" s="56"/>
      <c r="G19" s="98" t="s">
        <v>176</v>
      </c>
      <c r="H19" s="98"/>
      <c r="I19" s="98"/>
      <c r="J19" s="8" t="s">
        <v>422</v>
      </c>
      <c r="K19" s="8"/>
      <c r="L19" s="17"/>
      <c r="M19" s="5" t="str">
        <f t="shared" si="0"/>
        <v>Laki-Laki</v>
      </c>
      <c r="N19" s="5" t="s">
        <v>291</v>
      </c>
      <c r="P19" s="8" t="s">
        <v>388</v>
      </c>
      <c r="Q19" s="55" t="s">
        <v>387</v>
      </c>
      <c r="R19" s="55">
        <f t="shared" si="1"/>
        <v>56</v>
      </c>
      <c r="T19" s="5" t="s">
        <v>397</v>
      </c>
      <c r="U19" s="5" t="s">
        <v>399</v>
      </c>
      <c r="V19" s="5">
        <f>COUNTIF($K$16:$K$104,T19)</f>
        <v>0</v>
      </c>
    </row>
    <row r="20" spans="1:22" s="5" customFormat="1" ht="19.5" customHeight="1">
      <c r="A20" s="55">
        <v>5</v>
      </c>
      <c r="B20" s="64" t="s">
        <v>212</v>
      </c>
      <c r="C20" s="59"/>
      <c r="D20" s="60"/>
      <c r="E20" s="56" t="s">
        <v>213</v>
      </c>
      <c r="F20" s="56"/>
      <c r="G20" s="98" t="s">
        <v>243</v>
      </c>
      <c r="H20" s="98"/>
      <c r="I20" s="98"/>
      <c r="J20" s="8" t="s">
        <v>422</v>
      </c>
      <c r="K20" s="8"/>
      <c r="L20" s="17"/>
      <c r="M20" s="5" t="str">
        <f t="shared" si="0"/>
        <v>Laki-Laki</v>
      </c>
      <c r="N20" s="5" t="s">
        <v>292</v>
      </c>
      <c r="P20" s="8" t="s">
        <v>389</v>
      </c>
      <c r="Q20" s="55" t="s">
        <v>386</v>
      </c>
      <c r="R20" s="55">
        <f t="shared" si="1"/>
        <v>34</v>
      </c>
      <c r="T20" s="5" t="s">
        <v>398</v>
      </c>
      <c r="U20" s="5" t="s">
        <v>399</v>
      </c>
      <c r="V20" s="5">
        <f>COUNTIF($K$16:$K$104,T20)</f>
        <v>0</v>
      </c>
    </row>
    <row r="21" spans="1:22" s="5" customFormat="1" ht="14.25" customHeight="1">
      <c r="A21" s="55">
        <v>6</v>
      </c>
      <c r="B21" s="61" t="s">
        <v>167</v>
      </c>
      <c r="C21" s="62"/>
      <c r="D21" s="63"/>
      <c r="E21" s="17" t="s">
        <v>180</v>
      </c>
      <c r="F21" s="17"/>
      <c r="G21" s="98" t="s">
        <v>243</v>
      </c>
      <c r="H21" s="98"/>
      <c r="I21" s="98"/>
      <c r="J21" s="8"/>
      <c r="K21" s="8" t="s">
        <v>422</v>
      </c>
      <c r="L21" s="55"/>
      <c r="M21" s="5" t="str">
        <f t="shared" si="0"/>
        <v>Laki-Laki</v>
      </c>
      <c r="N21" s="5" t="s">
        <v>293</v>
      </c>
      <c r="P21" s="8" t="s">
        <v>389</v>
      </c>
      <c r="Q21" s="55" t="s">
        <v>387</v>
      </c>
      <c r="R21" s="55">
        <f t="shared" si="1"/>
        <v>53</v>
      </c>
      <c r="V21" s="5">
        <f>SUM(V16:V20)</f>
        <v>0</v>
      </c>
    </row>
    <row r="22" spans="1:18" s="5" customFormat="1" ht="19.5" customHeight="1">
      <c r="A22" s="55">
        <v>7</v>
      </c>
      <c r="B22" s="61" t="s">
        <v>172</v>
      </c>
      <c r="C22" s="62"/>
      <c r="D22" s="63"/>
      <c r="E22" s="17" t="s">
        <v>173</v>
      </c>
      <c r="F22" s="17"/>
      <c r="G22" s="98" t="s">
        <v>243</v>
      </c>
      <c r="H22" s="98"/>
      <c r="I22" s="98"/>
      <c r="J22" s="8" t="s">
        <v>422</v>
      </c>
      <c r="K22" s="8"/>
      <c r="L22" s="55"/>
      <c r="M22" s="5" t="str">
        <f t="shared" si="0"/>
        <v>Laki-Laki</v>
      </c>
      <c r="N22" s="5" t="s">
        <v>294</v>
      </c>
      <c r="P22" s="8" t="s">
        <v>389</v>
      </c>
      <c r="Q22" s="55" t="s">
        <v>387</v>
      </c>
      <c r="R22" s="55">
        <f t="shared" si="1"/>
        <v>58</v>
      </c>
    </row>
    <row r="23" spans="1:18" s="5" customFormat="1" ht="19.5" customHeight="1">
      <c r="A23" s="55">
        <v>8</v>
      </c>
      <c r="B23" s="61" t="s">
        <v>267</v>
      </c>
      <c r="C23" s="62"/>
      <c r="D23" s="63"/>
      <c r="E23" s="17" t="s">
        <v>268</v>
      </c>
      <c r="F23" s="17"/>
      <c r="G23" s="98" t="s">
        <v>211</v>
      </c>
      <c r="H23" s="98"/>
      <c r="I23" s="98"/>
      <c r="J23" s="8"/>
      <c r="K23" s="8" t="s">
        <v>422</v>
      </c>
      <c r="L23" s="55"/>
      <c r="M23" s="5" t="str">
        <f t="shared" si="0"/>
        <v>Laki-Laki</v>
      </c>
      <c r="N23" s="5" t="s">
        <v>295</v>
      </c>
      <c r="P23" s="8" t="s">
        <v>390</v>
      </c>
      <c r="Q23" s="55" t="s">
        <v>386</v>
      </c>
      <c r="R23" s="55">
        <f t="shared" si="1"/>
        <v>50</v>
      </c>
    </row>
    <row r="24" spans="1:18" s="5" customFormat="1" ht="19.5" customHeight="1">
      <c r="A24" s="55">
        <v>9</v>
      </c>
      <c r="B24" s="64" t="s">
        <v>72</v>
      </c>
      <c r="C24" s="59"/>
      <c r="D24" s="60"/>
      <c r="E24" s="56" t="s">
        <v>73</v>
      </c>
      <c r="F24" s="56"/>
      <c r="G24" s="98" t="s">
        <v>211</v>
      </c>
      <c r="H24" s="98"/>
      <c r="I24" s="98"/>
      <c r="J24" s="8"/>
      <c r="K24" s="8" t="s">
        <v>422</v>
      </c>
      <c r="L24" s="55"/>
      <c r="M24" s="5" t="str">
        <f t="shared" si="0"/>
        <v>Perempuan</v>
      </c>
      <c r="N24" s="5" t="s">
        <v>296</v>
      </c>
      <c r="P24" s="8" t="s">
        <v>390</v>
      </c>
      <c r="Q24" s="55" t="s">
        <v>387</v>
      </c>
      <c r="R24" s="55">
        <f t="shared" si="1"/>
        <v>45</v>
      </c>
    </row>
    <row r="25" spans="1:18" s="5" customFormat="1" ht="19.5" customHeight="1">
      <c r="A25" s="55">
        <v>10</v>
      </c>
      <c r="B25" s="64" t="s">
        <v>269</v>
      </c>
      <c r="C25" s="59"/>
      <c r="D25" s="60"/>
      <c r="E25" s="56" t="s">
        <v>266</v>
      </c>
      <c r="F25" s="56"/>
      <c r="G25" s="98" t="s">
        <v>211</v>
      </c>
      <c r="H25" s="98"/>
      <c r="I25" s="98"/>
      <c r="J25" s="8" t="s">
        <v>422</v>
      </c>
      <c r="K25" s="8"/>
      <c r="L25" s="55"/>
      <c r="M25" s="5" t="str">
        <f t="shared" si="0"/>
        <v>Perempuan</v>
      </c>
      <c r="N25" s="5" t="s">
        <v>297</v>
      </c>
      <c r="P25" s="8" t="s">
        <v>390</v>
      </c>
      <c r="Q25" s="55" t="s">
        <v>387</v>
      </c>
      <c r="R25" s="55">
        <f t="shared" si="1"/>
        <v>45</v>
      </c>
    </row>
    <row r="26" spans="1:18" s="5" customFormat="1" ht="19.5" customHeight="1">
      <c r="A26" s="55">
        <v>11</v>
      </c>
      <c r="B26" s="64" t="s">
        <v>174</v>
      </c>
      <c r="C26" s="59"/>
      <c r="D26" s="60"/>
      <c r="E26" s="17" t="s">
        <v>175</v>
      </c>
      <c r="F26" s="17"/>
      <c r="G26" s="98" t="s">
        <v>211</v>
      </c>
      <c r="H26" s="98"/>
      <c r="I26" s="98"/>
      <c r="J26" s="8"/>
      <c r="K26" s="8" t="s">
        <v>422</v>
      </c>
      <c r="L26" s="55"/>
      <c r="M26" s="5" t="str">
        <f t="shared" si="0"/>
        <v>Laki-Laki</v>
      </c>
      <c r="N26" s="5" t="s">
        <v>298</v>
      </c>
      <c r="P26" s="8" t="s">
        <v>390</v>
      </c>
      <c r="Q26" s="55" t="s">
        <v>387</v>
      </c>
      <c r="R26" s="55">
        <f t="shared" si="1"/>
        <v>51</v>
      </c>
    </row>
    <row r="27" spans="1:18" s="5" customFormat="1" ht="19.5" customHeight="1">
      <c r="A27" s="55">
        <v>12</v>
      </c>
      <c r="B27" s="61" t="s">
        <v>205</v>
      </c>
      <c r="C27" s="62"/>
      <c r="D27" s="63"/>
      <c r="E27" s="17" t="s">
        <v>206</v>
      </c>
      <c r="F27" s="17"/>
      <c r="G27" s="98" t="s">
        <v>211</v>
      </c>
      <c r="H27" s="98"/>
      <c r="I27" s="98"/>
      <c r="J27" s="8"/>
      <c r="K27" s="8" t="s">
        <v>422</v>
      </c>
      <c r="L27" s="55"/>
      <c r="M27" s="5" t="str">
        <f t="shared" si="0"/>
        <v>Laki-Laki</v>
      </c>
      <c r="N27" s="5" t="s">
        <v>299</v>
      </c>
      <c r="P27" s="8" t="s">
        <v>390</v>
      </c>
      <c r="Q27" s="55" t="s">
        <v>387</v>
      </c>
      <c r="R27" s="55">
        <f t="shared" si="1"/>
        <v>42</v>
      </c>
    </row>
    <row r="28" spans="1:18" s="5" customFormat="1" ht="19.5" customHeight="1">
      <c r="A28" s="55">
        <v>13</v>
      </c>
      <c r="B28" s="61" t="s">
        <v>209</v>
      </c>
      <c r="C28" s="62"/>
      <c r="D28" s="63"/>
      <c r="E28" s="17" t="s">
        <v>44</v>
      </c>
      <c r="F28" s="17"/>
      <c r="G28" s="98" t="s">
        <v>211</v>
      </c>
      <c r="H28" s="98"/>
      <c r="I28" s="98"/>
      <c r="J28" s="8" t="s">
        <v>422</v>
      </c>
      <c r="K28" s="8"/>
      <c r="L28" s="55"/>
      <c r="M28" s="5" t="str">
        <f t="shared" si="0"/>
        <v>Laki-Laki</v>
      </c>
      <c r="N28" s="5" t="s">
        <v>300</v>
      </c>
      <c r="P28" s="8" t="s">
        <v>390</v>
      </c>
      <c r="Q28" s="55" t="s">
        <v>387</v>
      </c>
      <c r="R28" s="55">
        <f t="shared" si="1"/>
        <v>55</v>
      </c>
    </row>
    <row r="29" spans="1:18" s="5" customFormat="1" ht="19.5" customHeight="1">
      <c r="A29" s="55">
        <v>14</v>
      </c>
      <c r="B29" s="61" t="s">
        <v>70</v>
      </c>
      <c r="C29" s="62"/>
      <c r="D29" s="63"/>
      <c r="E29" s="17" t="s">
        <v>71</v>
      </c>
      <c r="F29" s="17"/>
      <c r="G29" s="98" t="s">
        <v>177</v>
      </c>
      <c r="H29" s="98"/>
      <c r="I29" s="98"/>
      <c r="J29" s="88" t="s">
        <v>422</v>
      </c>
      <c r="K29" s="8"/>
      <c r="L29" s="17"/>
      <c r="M29" s="5" t="str">
        <f t="shared" si="0"/>
        <v>Laki-Laki</v>
      </c>
      <c r="N29" s="5" t="s">
        <v>301</v>
      </c>
      <c r="P29" s="8" t="s">
        <v>391</v>
      </c>
      <c r="Q29" s="55" t="s">
        <v>392</v>
      </c>
      <c r="R29" s="55">
        <f t="shared" si="1"/>
        <v>56</v>
      </c>
    </row>
    <row r="30" spans="1:18" s="5" customFormat="1" ht="19.5" customHeight="1">
      <c r="A30" s="55">
        <v>15</v>
      </c>
      <c r="B30" s="61" t="s">
        <v>17</v>
      </c>
      <c r="C30" s="62"/>
      <c r="D30" s="63"/>
      <c r="E30" s="17" t="s">
        <v>35</v>
      </c>
      <c r="F30" s="17"/>
      <c r="G30" s="98" t="s">
        <v>177</v>
      </c>
      <c r="H30" s="98"/>
      <c r="I30" s="98"/>
      <c r="J30" s="8" t="s">
        <v>422</v>
      </c>
      <c r="K30" s="8"/>
      <c r="L30" s="17"/>
      <c r="M30" s="5" t="str">
        <f t="shared" si="0"/>
        <v>Laki-Laki</v>
      </c>
      <c r="N30" s="5" t="s">
        <v>302</v>
      </c>
      <c r="P30" s="8" t="s">
        <v>391</v>
      </c>
      <c r="Q30" s="55" t="s">
        <v>392</v>
      </c>
      <c r="R30" s="55">
        <f t="shared" si="1"/>
        <v>57</v>
      </c>
    </row>
    <row r="31" spans="1:18" s="5" customFormat="1" ht="19.5" customHeight="1">
      <c r="A31" s="55">
        <v>16</v>
      </c>
      <c r="B31" s="61" t="s">
        <v>186</v>
      </c>
      <c r="C31" s="62"/>
      <c r="D31" s="63"/>
      <c r="E31" s="17" t="s">
        <v>187</v>
      </c>
      <c r="F31" s="17"/>
      <c r="G31" s="98" t="s">
        <v>177</v>
      </c>
      <c r="H31" s="98"/>
      <c r="I31" s="98"/>
      <c r="J31" s="88"/>
      <c r="K31" s="8" t="s">
        <v>422</v>
      </c>
      <c r="L31" s="55"/>
      <c r="M31" s="5" t="str">
        <f t="shared" si="0"/>
        <v>Laki-Laki</v>
      </c>
      <c r="N31" s="5" t="s">
        <v>303</v>
      </c>
      <c r="P31" s="8" t="s">
        <v>391</v>
      </c>
      <c r="Q31" s="55" t="s">
        <v>392</v>
      </c>
      <c r="R31" s="55">
        <f t="shared" si="1"/>
        <v>57</v>
      </c>
    </row>
    <row r="32" spans="1:18" s="5" customFormat="1" ht="15" customHeight="1">
      <c r="A32" s="55">
        <v>17</v>
      </c>
      <c r="B32" s="61" t="s">
        <v>78</v>
      </c>
      <c r="C32" s="62"/>
      <c r="D32" s="63"/>
      <c r="E32" s="17" t="s">
        <v>51</v>
      </c>
      <c r="F32" s="17"/>
      <c r="G32" s="98" t="s">
        <v>177</v>
      </c>
      <c r="H32" s="98"/>
      <c r="I32" s="98"/>
      <c r="J32" s="88"/>
      <c r="K32" s="8" t="s">
        <v>422</v>
      </c>
      <c r="L32" s="55"/>
      <c r="M32" s="5" t="str">
        <f t="shared" si="0"/>
        <v>Perempuan</v>
      </c>
      <c r="N32" s="5" t="s">
        <v>304</v>
      </c>
      <c r="P32" s="8" t="s">
        <v>391</v>
      </c>
      <c r="Q32" s="55" t="s">
        <v>387</v>
      </c>
      <c r="R32" s="55">
        <f t="shared" si="1"/>
        <v>44</v>
      </c>
    </row>
    <row r="33" spans="1:18" s="5" customFormat="1" ht="19.5" customHeight="1">
      <c r="A33" s="55">
        <v>18</v>
      </c>
      <c r="B33" s="61" t="s">
        <v>260</v>
      </c>
      <c r="C33" s="62"/>
      <c r="D33" s="63"/>
      <c r="E33" s="17" t="s">
        <v>42</v>
      </c>
      <c r="F33" s="17"/>
      <c r="G33" s="98" t="s">
        <v>177</v>
      </c>
      <c r="H33" s="98"/>
      <c r="I33" s="98"/>
      <c r="J33" s="8" t="s">
        <v>422</v>
      </c>
      <c r="K33" s="8"/>
      <c r="L33" s="55"/>
      <c r="M33" s="5" t="str">
        <f t="shared" si="0"/>
        <v>Laki-Laki</v>
      </c>
      <c r="N33" s="5" t="s">
        <v>305</v>
      </c>
      <c r="P33" s="8" t="s">
        <v>391</v>
      </c>
      <c r="Q33" s="55" t="s">
        <v>387</v>
      </c>
      <c r="R33" s="55">
        <f t="shared" si="1"/>
        <v>57</v>
      </c>
    </row>
    <row r="34" spans="1:18" s="5" customFormat="1" ht="19.5" customHeight="1">
      <c r="A34" s="55">
        <v>19</v>
      </c>
      <c r="B34" s="61" t="s">
        <v>188</v>
      </c>
      <c r="C34" s="62"/>
      <c r="D34" s="63"/>
      <c r="E34" s="17" t="s">
        <v>87</v>
      </c>
      <c r="F34" s="17"/>
      <c r="G34" s="98" t="s">
        <v>177</v>
      </c>
      <c r="H34" s="98"/>
      <c r="I34" s="98"/>
      <c r="J34" s="8"/>
      <c r="K34" s="8" t="s">
        <v>422</v>
      </c>
      <c r="L34" s="55"/>
      <c r="M34" s="5" t="str">
        <f t="shared" si="0"/>
        <v>Laki-Laki</v>
      </c>
      <c r="N34" s="5" t="s">
        <v>306</v>
      </c>
      <c r="P34" s="8" t="s">
        <v>391</v>
      </c>
      <c r="Q34" s="55" t="s">
        <v>387</v>
      </c>
      <c r="R34" s="55">
        <f t="shared" si="1"/>
        <v>54</v>
      </c>
    </row>
    <row r="35" spans="1:18" s="5" customFormat="1" ht="19.5" customHeight="1">
      <c r="A35" s="55">
        <v>20</v>
      </c>
      <c r="B35" s="61" t="s">
        <v>199</v>
      </c>
      <c r="C35" s="62"/>
      <c r="D35" s="63"/>
      <c r="E35" s="17" t="s">
        <v>41</v>
      </c>
      <c r="F35" s="17"/>
      <c r="G35" s="98" t="s">
        <v>177</v>
      </c>
      <c r="H35" s="98"/>
      <c r="I35" s="98"/>
      <c r="J35" s="8" t="s">
        <v>422</v>
      </c>
      <c r="K35" s="8"/>
      <c r="L35" s="55"/>
      <c r="M35" s="5" t="str">
        <f t="shared" si="0"/>
        <v>Laki-Laki</v>
      </c>
      <c r="N35" s="5" t="s">
        <v>307</v>
      </c>
      <c r="P35" s="8" t="s">
        <v>391</v>
      </c>
      <c r="Q35" s="55" t="s">
        <v>387</v>
      </c>
      <c r="R35" s="55">
        <f t="shared" si="1"/>
        <v>53</v>
      </c>
    </row>
    <row r="36" spans="1:18" s="5" customFormat="1" ht="19.5" customHeight="1">
      <c r="A36" s="55">
        <v>21</v>
      </c>
      <c r="B36" s="61" t="s">
        <v>200</v>
      </c>
      <c r="C36" s="62"/>
      <c r="D36" s="63"/>
      <c r="E36" s="17" t="s">
        <v>47</v>
      </c>
      <c r="F36" s="17"/>
      <c r="G36" s="98" t="s">
        <v>177</v>
      </c>
      <c r="H36" s="98"/>
      <c r="I36" s="98"/>
      <c r="J36" s="8" t="s">
        <v>422</v>
      </c>
      <c r="K36" s="8"/>
      <c r="L36" s="55"/>
      <c r="M36" s="5" t="str">
        <f t="shared" si="0"/>
        <v>Laki-Laki</v>
      </c>
      <c r="N36" s="5" t="s">
        <v>308</v>
      </c>
      <c r="P36" s="8" t="s">
        <v>391</v>
      </c>
      <c r="Q36" s="55" t="s">
        <v>387</v>
      </c>
      <c r="R36" s="55">
        <f t="shared" si="1"/>
        <v>54</v>
      </c>
    </row>
    <row r="37" spans="1:18" s="5" customFormat="1" ht="19.5" customHeight="1">
      <c r="A37" s="55">
        <v>22</v>
      </c>
      <c r="B37" s="61" t="s">
        <v>189</v>
      </c>
      <c r="C37" s="62"/>
      <c r="D37" s="63"/>
      <c r="E37" s="17" t="s">
        <v>101</v>
      </c>
      <c r="F37" s="17"/>
      <c r="G37" s="98" t="s">
        <v>177</v>
      </c>
      <c r="H37" s="98"/>
      <c r="I37" s="98"/>
      <c r="J37" s="8" t="s">
        <v>422</v>
      </c>
      <c r="K37" s="8"/>
      <c r="L37" s="55"/>
      <c r="M37" s="5" t="str">
        <f t="shared" si="0"/>
        <v>Laki-Laki</v>
      </c>
      <c r="N37" s="5" t="s">
        <v>309</v>
      </c>
      <c r="P37" s="8" t="s">
        <v>391</v>
      </c>
      <c r="Q37" s="55" t="s">
        <v>387</v>
      </c>
      <c r="R37" s="55">
        <f t="shared" si="1"/>
        <v>51</v>
      </c>
    </row>
    <row r="38" spans="1:18" s="5" customFormat="1" ht="19.5" customHeight="1">
      <c r="A38" s="55">
        <v>23</v>
      </c>
      <c r="B38" s="61" t="s">
        <v>190</v>
      </c>
      <c r="C38" s="62"/>
      <c r="D38" s="63"/>
      <c r="E38" s="17" t="s">
        <v>102</v>
      </c>
      <c r="F38" s="17"/>
      <c r="G38" s="98" t="s">
        <v>177</v>
      </c>
      <c r="H38" s="98"/>
      <c r="I38" s="98"/>
      <c r="J38" s="8" t="s">
        <v>422</v>
      </c>
      <c r="K38" s="8"/>
      <c r="L38" s="55"/>
      <c r="M38" s="5" t="str">
        <f t="shared" si="0"/>
        <v>Laki-Laki</v>
      </c>
      <c r="N38" s="5" t="s">
        <v>310</v>
      </c>
      <c r="P38" s="8" t="s">
        <v>391</v>
      </c>
      <c r="Q38" s="55" t="s">
        <v>387</v>
      </c>
      <c r="R38" s="55">
        <f t="shared" si="1"/>
        <v>51</v>
      </c>
    </row>
    <row r="39" spans="1:18" s="5" customFormat="1" ht="19.5" customHeight="1">
      <c r="A39" s="55">
        <v>24</v>
      </c>
      <c r="B39" s="61" t="s">
        <v>191</v>
      </c>
      <c r="C39" s="62"/>
      <c r="D39" s="63"/>
      <c r="E39" s="17" t="s">
        <v>112</v>
      </c>
      <c r="F39" s="17"/>
      <c r="G39" s="98" t="s">
        <v>177</v>
      </c>
      <c r="H39" s="98"/>
      <c r="I39" s="98"/>
      <c r="J39" s="8" t="s">
        <v>422</v>
      </c>
      <c r="K39" s="8"/>
      <c r="L39" s="55"/>
      <c r="M39" s="5" t="str">
        <f t="shared" si="0"/>
        <v>Laki-Laki</v>
      </c>
      <c r="N39" s="5" t="s">
        <v>311</v>
      </c>
      <c r="P39" s="8" t="s">
        <v>391</v>
      </c>
      <c r="Q39" s="55" t="s">
        <v>387</v>
      </c>
      <c r="R39" s="55">
        <f t="shared" si="1"/>
        <v>47</v>
      </c>
    </row>
    <row r="40" spans="1:18" s="5" customFormat="1" ht="19.5" customHeight="1">
      <c r="A40" s="55">
        <v>25</v>
      </c>
      <c r="B40" s="61" t="s">
        <v>192</v>
      </c>
      <c r="C40" s="62"/>
      <c r="D40" s="63"/>
      <c r="E40" s="17" t="s">
        <v>113</v>
      </c>
      <c r="F40" s="17"/>
      <c r="G40" s="98" t="s">
        <v>177</v>
      </c>
      <c r="H40" s="98"/>
      <c r="I40" s="98"/>
      <c r="J40" s="8" t="s">
        <v>422</v>
      </c>
      <c r="K40" s="8"/>
      <c r="L40" s="55"/>
      <c r="M40" s="5" t="str">
        <f t="shared" si="0"/>
        <v>Laki-Laki</v>
      </c>
      <c r="N40" s="5" t="s">
        <v>312</v>
      </c>
      <c r="P40" s="8" t="s">
        <v>391</v>
      </c>
      <c r="Q40" s="55" t="s">
        <v>387</v>
      </c>
      <c r="R40" s="55">
        <f t="shared" si="1"/>
        <v>47</v>
      </c>
    </row>
    <row r="41" spans="1:18" s="5" customFormat="1" ht="19.5" customHeight="1">
      <c r="A41" s="55">
        <v>26</v>
      </c>
      <c r="B41" s="61" t="s">
        <v>193</v>
      </c>
      <c r="C41" s="62"/>
      <c r="D41" s="63"/>
      <c r="E41" s="56" t="s">
        <v>55</v>
      </c>
      <c r="F41" s="17"/>
      <c r="G41" s="98" t="s">
        <v>177</v>
      </c>
      <c r="H41" s="98"/>
      <c r="I41" s="98"/>
      <c r="J41" s="8" t="s">
        <v>422</v>
      </c>
      <c r="K41" s="8"/>
      <c r="L41" s="55"/>
      <c r="M41" s="5" t="str">
        <f t="shared" si="0"/>
        <v>Laki-Laki</v>
      </c>
      <c r="N41" s="5" t="s">
        <v>313</v>
      </c>
      <c r="P41" s="8" t="s">
        <v>391</v>
      </c>
      <c r="Q41" s="55" t="s">
        <v>387</v>
      </c>
      <c r="R41" s="55">
        <f t="shared" si="1"/>
        <v>52</v>
      </c>
    </row>
    <row r="42" spans="1:18" s="5" customFormat="1" ht="19.5" customHeight="1">
      <c r="A42" s="55">
        <v>27</v>
      </c>
      <c r="B42" s="61" t="s">
        <v>195</v>
      </c>
      <c r="C42" s="62"/>
      <c r="D42" s="63"/>
      <c r="E42" s="17" t="s">
        <v>52</v>
      </c>
      <c r="F42" s="17"/>
      <c r="G42" s="17" t="s">
        <v>177</v>
      </c>
      <c r="H42" s="17"/>
      <c r="I42" s="17"/>
      <c r="J42" s="8"/>
      <c r="K42" s="8" t="s">
        <v>422</v>
      </c>
      <c r="L42" s="55"/>
      <c r="M42" s="5" t="str">
        <f t="shared" si="0"/>
        <v>Perempuan</v>
      </c>
      <c r="N42" s="5" t="s">
        <v>314</v>
      </c>
      <c r="P42" s="8" t="s">
        <v>391</v>
      </c>
      <c r="Q42" s="55" t="s">
        <v>387</v>
      </c>
      <c r="R42" s="55">
        <f t="shared" si="1"/>
        <v>41</v>
      </c>
    </row>
    <row r="43" spans="1:18" s="5" customFormat="1" ht="19.5" customHeight="1">
      <c r="A43" s="55">
        <v>28</v>
      </c>
      <c r="B43" s="61" t="s">
        <v>196</v>
      </c>
      <c r="C43" s="62"/>
      <c r="D43" s="63"/>
      <c r="E43" s="17" t="s">
        <v>159</v>
      </c>
      <c r="F43" s="17"/>
      <c r="G43" s="17" t="s">
        <v>177</v>
      </c>
      <c r="H43" s="17"/>
      <c r="I43" s="17"/>
      <c r="J43" s="8" t="s">
        <v>422</v>
      </c>
      <c r="K43" s="8"/>
      <c r="L43" s="55"/>
      <c r="M43" s="5" t="str">
        <f t="shared" si="0"/>
        <v>Laki-Laki</v>
      </c>
      <c r="N43" s="5" t="s">
        <v>315</v>
      </c>
      <c r="P43" s="8" t="s">
        <v>391</v>
      </c>
      <c r="Q43" s="55" t="s">
        <v>387</v>
      </c>
      <c r="R43" s="55">
        <f t="shared" si="1"/>
        <v>41</v>
      </c>
    </row>
    <row r="44" spans="1:18" s="5" customFormat="1" ht="19.5" customHeight="1">
      <c r="A44" s="55">
        <v>29</v>
      </c>
      <c r="B44" s="61" t="s">
        <v>197</v>
      </c>
      <c r="C44" s="62"/>
      <c r="D44" s="63"/>
      <c r="E44" s="17" t="s">
        <v>45</v>
      </c>
      <c r="F44" s="17"/>
      <c r="G44" s="17" t="s">
        <v>177</v>
      </c>
      <c r="H44" s="17"/>
      <c r="I44" s="17"/>
      <c r="J44" s="8"/>
      <c r="K44" s="8" t="s">
        <v>422</v>
      </c>
      <c r="L44" s="55"/>
      <c r="M44" s="5" t="str">
        <f t="shared" si="0"/>
        <v>Laki-Laki</v>
      </c>
      <c r="N44" s="5" t="s">
        <v>316</v>
      </c>
      <c r="P44" s="8" t="s">
        <v>391</v>
      </c>
      <c r="Q44" s="55" t="s">
        <v>387</v>
      </c>
      <c r="R44" s="55">
        <f t="shared" si="1"/>
        <v>40</v>
      </c>
    </row>
    <row r="45" spans="1:18" s="5" customFormat="1" ht="19.5" customHeight="1">
      <c r="A45" s="55">
        <v>30</v>
      </c>
      <c r="B45" s="61" t="s">
        <v>198</v>
      </c>
      <c r="C45" s="62"/>
      <c r="D45" s="63"/>
      <c r="E45" s="17" t="s">
        <v>53</v>
      </c>
      <c r="F45" s="17"/>
      <c r="G45" s="17" t="s">
        <v>177</v>
      </c>
      <c r="H45" s="17"/>
      <c r="I45" s="17"/>
      <c r="J45" s="8" t="s">
        <v>422</v>
      </c>
      <c r="K45" s="8"/>
      <c r="L45" s="55"/>
      <c r="M45" s="5" t="str">
        <f t="shared" si="0"/>
        <v>Perempuan</v>
      </c>
      <c r="N45" s="5" t="s">
        <v>317</v>
      </c>
      <c r="P45" s="8" t="s">
        <v>391</v>
      </c>
      <c r="Q45" s="55" t="s">
        <v>387</v>
      </c>
      <c r="R45" s="55">
        <f t="shared" si="1"/>
        <v>39</v>
      </c>
    </row>
    <row r="46" spans="1:18" s="5" customFormat="1" ht="19.5" customHeight="1">
      <c r="A46" s="55">
        <v>31</v>
      </c>
      <c r="B46" s="61" t="s">
        <v>194</v>
      </c>
      <c r="C46" s="62"/>
      <c r="D46" s="63"/>
      <c r="E46" s="17" t="s">
        <v>46</v>
      </c>
      <c r="F46" s="17"/>
      <c r="G46" s="100" t="s">
        <v>177</v>
      </c>
      <c r="H46" s="101"/>
      <c r="I46" s="102"/>
      <c r="J46" s="8" t="s">
        <v>422</v>
      </c>
      <c r="K46" s="8"/>
      <c r="L46" s="55"/>
      <c r="M46" s="5" t="str">
        <f t="shared" si="0"/>
        <v>Laki-Laki</v>
      </c>
      <c r="N46" s="5" t="s">
        <v>318</v>
      </c>
      <c r="P46" s="8" t="s">
        <v>391</v>
      </c>
      <c r="Q46" s="55" t="s">
        <v>387</v>
      </c>
      <c r="R46" s="55">
        <f t="shared" si="1"/>
        <v>45</v>
      </c>
    </row>
    <row r="47" spans="1:18" s="5" customFormat="1" ht="19.5" customHeight="1">
      <c r="A47" s="55">
        <v>32</v>
      </c>
      <c r="B47" s="61" t="s">
        <v>214</v>
      </c>
      <c r="C47" s="62"/>
      <c r="D47" s="63"/>
      <c r="E47" s="17" t="s">
        <v>43</v>
      </c>
      <c r="F47" s="17"/>
      <c r="G47" s="98" t="s">
        <v>61</v>
      </c>
      <c r="H47" s="98"/>
      <c r="I47" s="98"/>
      <c r="J47" s="8" t="s">
        <v>422</v>
      </c>
      <c r="K47" s="8"/>
      <c r="L47" s="55"/>
      <c r="M47" s="5" t="str">
        <f t="shared" si="0"/>
        <v>Laki-Laki</v>
      </c>
      <c r="N47" s="5" t="s">
        <v>319</v>
      </c>
      <c r="P47" s="8" t="s">
        <v>393</v>
      </c>
      <c r="Q47" s="55" t="s">
        <v>387</v>
      </c>
      <c r="R47" s="55">
        <f t="shared" si="1"/>
        <v>48</v>
      </c>
    </row>
    <row r="48" spans="1:18" s="5" customFormat="1" ht="19.5" customHeight="1">
      <c r="A48" s="55">
        <v>33</v>
      </c>
      <c r="B48" s="61" t="s">
        <v>85</v>
      </c>
      <c r="C48" s="62"/>
      <c r="D48" s="63"/>
      <c r="E48" s="17" t="s">
        <v>86</v>
      </c>
      <c r="F48" s="17"/>
      <c r="G48" s="98" t="s">
        <v>61</v>
      </c>
      <c r="H48" s="98"/>
      <c r="I48" s="98"/>
      <c r="J48" s="8" t="s">
        <v>422</v>
      </c>
      <c r="K48" s="8"/>
      <c r="L48" s="55"/>
      <c r="M48" s="5" t="str">
        <f t="shared" si="0"/>
        <v>Laki-Laki</v>
      </c>
      <c r="N48" s="5" t="s">
        <v>320</v>
      </c>
      <c r="P48" s="8" t="s">
        <v>393</v>
      </c>
      <c r="Q48" s="55" t="s">
        <v>392</v>
      </c>
      <c r="R48" s="55">
        <f t="shared" si="1"/>
        <v>55</v>
      </c>
    </row>
    <row r="49" spans="1:18" s="5" customFormat="1" ht="19.5" customHeight="1">
      <c r="A49" s="55">
        <v>34</v>
      </c>
      <c r="B49" s="61" t="s">
        <v>20</v>
      </c>
      <c r="C49" s="62"/>
      <c r="D49" s="63"/>
      <c r="E49" s="17" t="s">
        <v>38</v>
      </c>
      <c r="F49" s="17"/>
      <c r="G49" s="98" t="s">
        <v>61</v>
      </c>
      <c r="H49" s="98"/>
      <c r="I49" s="98"/>
      <c r="J49" s="8" t="s">
        <v>422</v>
      </c>
      <c r="K49" s="8"/>
      <c r="L49" s="55"/>
      <c r="M49" s="5" t="str">
        <f t="shared" si="0"/>
        <v>Laki-Laki</v>
      </c>
      <c r="N49" s="5" t="s">
        <v>321</v>
      </c>
      <c r="P49" s="8" t="s">
        <v>393</v>
      </c>
      <c r="Q49" s="55" t="s">
        <v>392</v>
      </c>
      <c r="R49" s="55">
        <f t="shared" si="1"/>
        <v>53</v>
      </c>
    </row>
    <row r="50" spans="1:18" s="5" customFormat="1" ht="19.5" customHeight="1">
      <c r="A50" s="55">
        <v>35</v>
      </c>
      <c r="B50" s="61" t="s">
        <v>83</v>
      </c>
      <c r="C50" s="62"/>
      <c r="D50" s="63"/>
      <c r="E50" s="17" t="s">
        <v>84</v>
      </c>
      <c r="F50" s="17"/>
      <c r="G50" s="98" t="s">
        <v>61</v>
      </c>
      <c r="H50" s="98"/>
      <c r="I50" s="98"/>
      <c r="J50" s="8" t="s">
        <v>422</v>
      </c>
      <c r="K50" s="8"/>
      <c r="L50" s="55"/>
      <c r="M50" s="5" t="str">
        <f t="shared" si="0"/>
        <v>Laki-Laki</v>
      </c>
      <c r="N50" s="5" t="s">
        <v>322</v>
      </c>
      <c r="P50" s="8" t="s">
        <v>393</v>
      </c>
      <c r="Q50" s="55" t="s">
        <v>392</v>
      </c>
      <c r="R50" s="55">
        <f t="shared" si="1"/>
        <v>55</v>
      </c>
    </row>
    <row r="51" spans="1:18" s="5" customFormat="1" ht="19.5" customHeight="1">
      <c r="A51" s="55">
        <v>36</v>
      </c>
      <c r="B51" s="61" t="s">
        <v>22</v>
      </c>
      <c r="C51" s="62"/>
      <c r="D51" s="63"/>
      <c r="E51" s="17" t="s">
        <v>39</v>
      </c>
      <c r="F51" s="17"/>
      <c r="G51" s="98" t="s">
        <v>61</v>
      </c>
      <c r="H51" s="98"/>
      <c r="I51" s="98"/>
      <c r="J51" s="8" t="s">
        <v>422</v>
      </c>
      <c r="K51" s="8"/>
      <c r="L51" s="17"/>
      <c r="M51" s="5" t="str">
        <f t="shared" si="0"/>
        <v>Laki-Laki</v>
      </c>
      <c r="N51" s="5" t="s">
        <v>323</v>
      </c>
      <c r="P51" s="8" t="s">
        <v>393</v>
      </c>
      <c r="Q51" s="55" t="s">
        <v>392</v>
      </c>
      <c r="R51" s="55">
        <f t="shared" si="1"/>
        <v>51</v>
      </c>
    </row>
    <row r="52" spans="1:18" s="5" customFormat="1" ht="19.5" customHeight="1">
      <c r="A52" s="55">
        <v>37</v>
      </c>
      <c r="B52" s="61" t="s">
        <v>103</v>
      </c>
      <c r="C52" s="62"/>
      <c r="D52" s="63"/>
      <c r="E52" s="17" t="s">
        <v>104</v>
      </c>
      <c r="F52" s="17"/>
      <c r="G52" s="98" t="s">
        <v>61</v>
      </c>
      <c r="H52" s="98"/>
      <c r="I52" s="98"/>
      <c r="J52" s="8" t="s">
        <v>422</v>
      </c>
      <c r="K52" s="8"/>
      <c r="L52" s="17"/>
      <c r="M52" s="5" t="str">
        <f t="shared" si="0"/>
        <v>Laki-Laki</v>
      </c>
      <c r="N52" s="5" t="s">
        <v>324</v>
      </c>
      <c r="P52" s="8" t="s">
        <v>393</v>
      </c>
      <c r="Q52" s="55" t="s">
        <v>392</v>
      </c>
      <c r="R52" s="55">
        <f t="shared" si="1"/>
        <v>51</v>
      </c>
    </row>
    <row r="53" spans="1:18" s="5" customFormat="1" ht="19.5" customHeight="1">
      <c r="A53" s="55">
        <v>38</v>
      </c>
      <c r="B53" s="61" t="s">
        <v>280</v>
      </c>
      <c r="C53" s="62"/>
      <c r="D53" s="63"/>
      <c r="E53" s="17" t="s">
        <v>109</v>
      </c>
      <c r="F53" s="17"/>
      <c r="G53" s="98" t="s">
        <v>61</v>
      </c>
      <c r="H53" s="98"/>
      <c r="I53" s="98"/>
      <c r="J53" s="8" t="s">
        <v>422</v>
      </c>
      <c r="K53" s="8"/>
      <c r="L53" s="17"/>
      <c r="M53" s="5" t="str">
        <f t="shared" si="0"/>
        <v>Laki-Laki</v>
      </c>
      <c r="N53" s="5" t="s">
        <v>325</v>
      </c>
      <c r="P53" s="8" t="s">
        <v>393</v>
      </c>
      <c r="Q53" s="55" t="s">
        <v>387</v>
      </c>
      <c r="R53" s="55">
        <f t="shared" si="1"/>
        <v>49</v>
      </c>
    </row>
    <row r="54" spans="1:18" s="5" customFormat="1" ht="19.5" customHeight="1">
      <c r="A54" s="55">
        <v>39</v>
      </c>
      <c r="B54" s="61" t="s">
        <v>110</v>
      </c>
      <c r="C54" s="62"/>
      <c r="D54" s="63"/>
      <c r="E54" s="17" t="s">
        <v>111</v>
      </c>
      <c r="F54" s="17"/>
      <c r="G54" s="98" t="s">
        <v>61</v>
      </c>
      <c r="H54" s="98"/>
      <c r="I54" s="98"/>
      <c r="J54" s="8" t="s">
        <v>422</v>
      </c>
      <c r="K54" s="8"/>
      <c r="L54" s="55"/>
      <c r="M54" s="5" t="str">
        <f t="shared" si="0"/>
        <v>Laki-Laki</v>
      </c>
      <c r="N54" s="5" t="s">
        <v>326</v>
      </c>
      <c r="P54" s="8" t="s">
        <v>393</v>
      </c>
      <c r="Q54" s="55" t="s">
        <v>392</v>
      </c>
      <c r="R54" s="55">
        <f t="shared" si="1"/>
        <v>48</v>
      </c>
    </row>
    <row r="55" spans="1:18" s="5" customFormat="1" ht="19.5" customHeight="1">
      <c r="A55" s="55">
        <v>40</v>
      </c>
      <c r="B55" s="61" t="s">
        <v>281</v>
      </c>
      <c r="C55" s="62"/>
      <c r="D55" s="63"/>
      <c r="E55" s="17" t="s">
        <v>48</v>
      </c>
      <c r="F55" s="17"/>
      <c r="G55" s="98" t="s">
        <v>61</v>
      </c>
      <c r="H55" s="98"/>
      <c r="I55" s="98"/>
      <c r="J55" s="8" t="s">
        <v>422</v>
      </c>
      <c r="K55" s="8"/>
      <c r="L55" s="17"/>
      <c r="M55" s="5" t="str">
        <f t="shared" si="0"/>
        <v>Laki-Laki</v>
      </c>
      <c r="N55" s="5" t="s">
        <v>327</v>
      </c>
      <c r="P55" s="8" t="s">
        <v>393</v>
      </c>
      <c r="Q55" s="55" t="s">
        <v>387</v>
      </c>
      <c r="R55" s="55">
        <f t="shared" si="1"/>
        <v>46</v>
      </c>
    </row>
    <row r="56" spans="1:18" s="5" customFormat="1" ht="19.5" customHeight="1">
      <c r="A56" s="55">
        <v>41</v>
      </c>
      <c r="B56" s="61" t="s">
        <v>18</v>
      </c>
      <c r="C56" s="62"/>
      <c r="D56" s="63"/>
      <c r="E56" s="17" t="s">
        <v>36</v>
      </c>
      <c r="F56" s="17"/>
      <c r="G56" s="99" t="s">
        <v>61</v>
      </c>
      <c r="H56" s="99"/>
      <c r="I56" s="99"/>
      <c r="J56" s="8" t="s">
        <v>422</v>
      </c>
      <c r="K56" s="8"/>
      <c r="L56" s="55"/>
      <c r="M56" s="5" t="str">
        <f t="shared" si="0"/>
        <v>Laki-Laki</v>
      </c>
      <c r="N56" s="5" t="s">
        <v>328</v>
      </c>
      <c r="P56" s="8" t="s">
        <v>393</v>
      </c>
      <c r="Q56" s="55" t="s">
        <v>392</v>
      </c>
      <c r="R56" s="55">
        <f t="shared" si="1"/>
        <v>53</v>
      </c>
    </row>
    <row r="57" spans="1:18" s="5" customFormat="1" ht="19.5" customHeight="1">
      <c r="A57" s="55">
        <v>42</v>
      </c>
      <c r="B57" s="61" t="s">
        <v>377</v>
      </c>
      <c r="C57" s="62"/>
      <c r="D57" s="63"/>
      <c r="E57" s="17" t="s">
        <v>82</v>
      </c>
      <c r="F57" s="17"/>
      <c r="G57" s="99" t="s">
        <v>61</v>
      </c>
      <c r="H57" s="99"/>
      <c r="I57" s="99"/>
      <c r="J57" s="8" t="s">
        <v>422</v>
      </c>
      <c r="K57" s="8"/>
      <c r="L57" s="58"/>
      <c r="M57" s="5" t="str">
        <f t="shared" si="0"/>
        <v>Laki-Laki</v>
      </c>
      <c r="N57" s="5" t="s">
        <v>329</v>
      </c>
      <c r="P57" s="8" t="s">
        <v>393</v>
      </c>
      <c r="Q57" s="55" t="s">
        <v>387</v>
      </c>
      <c r="R57" s="55">
        <f t="shared" si="1"/>
        <v>57</v>
      </c>
    </row>
    <row r="58" spans="1:18" s="5" customFormat="1" ht="19.5" customHeight="1">
      <c r="A58" s="55">
        <v>43</v>
      </c>
      <c r="B58" s="61" t="s">
        <v>21</v>
      </c>
      <c r="C58" s="62"/>
      <c r="D58" s="63"/>
      <c r="E58" s="17" t="s">
        <v>40</v>
      </c>
      <c r="F58" s="17"/>
      <c r="G58" s="99" t="s">
        <v>61</v>
      </c>
      <c r="H58" s="99"/>
      <c r="I58" s="99"/>
      <c r="J58" s="8" t="s">
        <v>422</v>
      </c>
      <c r="K58" s="8"/>
      <c r="L58" s="55"/>
      <c r="M58" s="5" t="str">
        <f t="shared" si="0"/>
        <v>Laki-Laki</v>
      </c>
      <c r="N58" s="5" t="s">
        <v>330</v>
      </c>
      <c r="P58" s="8" t="s">
        <v>393</v>
      </c>
      <c r="Q58" s="55" t="s">
        <v>392</v>
      </c>
      <c r="R58" s="55">
        <f t="shared" si="1"/>
        <v>53</v>
      </c>
    </row>
    <row r="59" spans="1:18" s="5" customFormat="1" ht="19.5" customHeight="1">
      <c r="A59" s="55">
        <v>44</v>
      </c>
      <c r="B59" s="61" t="s">
        <v>88</v>
      </c>
      <c r="C59" s="62"/>
      <c r="D59" s="63"/>
      <c r="E59" s="17" t="s">
        <v>89</v>
      </c>
      <c r="F59" s="17"/>
      <c r="G59" s="99" t="s">
        <v>61</v>
      </c>
      <c r="H59" s="99"/>
      <c r="I59" s="99"/>
      <c r="J59" s="8" t="s">
        <v>422</v>
      </c>
      <c r="K59" s="8"/>
      <c r="L59" s="58"/>
      <c r="M59" s="5" t="str">
        <f t="shared" si="0"/>
        <v>Laki-Laki</v>
      </c>
      <c r="N59" s="5" t="s">
        <v>332</v>
      </c>
      <c r="P59" s="8" t="s">
        <v>393</v>
      </c>
      <c r="Q59" s="55" t="s">
        <v>392</v>
      </c>
      <c r="R59" s="55">
        <f t="shared" si="1"/>
        <v>54</v>
      </c>
    </row>
    <row r="60" spans="1:18" s="5" customFormat="1" ht="19.5" customHeight="1">
      <c r="A60" s="55">
        <v>45</v>
      </c>
      <c r="B60" s="61" t="s">
        <v>19</v>
      </c>
      <c r="C60" s="62"/>
      <c r="D60" s="63"/>
      <c r="E60" s="17" t="s">
        <v>37</v>
      </c>
      <c r="F60" s="17"/>
      <c r="G60" s="99" t="s">
        <v>61</v>
      </c>
      <c r="H60" s="99"/>
      <c r="I60" s="99"/>
      <c r="J60" s="8" t="s">
        <v>422</v>
      </c>
      <c r="K60" s="8"/>
      <c r="L60" s="55"/>
      <c r="M60" s="5" t="str">
        <f t="shared" si="0"/>
        <v>Laki-Laki</v>
      </c>
      <c r="N60" s="5" t="s">
        <v>333</v>
      </c>
      <c r="P60" s="8" t="s">
        <v>393</v>
      </c>
      <c r="Q60" s="55" t="s">
        <v>392</v>
      </c>
      <c r="R60" s="55">
        <f t="shared" si="1"/>
        <v>56</v>
      </c>
    </row>
    <row r="61" spans="1:18" s="5" customFormat="1" ht="19.5" customHeight="1">
      <c r="A61" s="55">
        <v>46</v>
      </c>
      <c r="B61" s="61" t="s">
        <v>378</v>
      </c>
      <c r="C61" s="62"/>
      <c r="D61" s="63"/>
      <c r="E61" s="17" t="s">
        <v>94</v>
      </c>
      <c r="F61" s="17"/>
      <c r="G61" s="99" t="s">
        <v>61</v>
      </c>
      <c r="H61" s="99"/>
      <c r="I61" s="99"/>
      <c r="J61" s="8" t="s">
        <v>422</v>
      </c>
      <c r="K61" s="8"/>
      <c r="L61" s="58"/>
      <c r="M61" s="5" t="str">
        <f t="shared" si="0"/>
        <v>Laki-Laki</v>
      </c>
      <c r="N61" s="5" t="s">
        <v>338</v>
      </c>
      <c r="P61" s="8" t="s">
        <v>393</v>
      </c>
      <c r="Q61" s="55" t="s">
        <v>387</v>
      </c>
      <c r="R61" s="55">
        <f t="shared" si="1"/>
        <v>52</v>
      </c>
    </row>
    <row r="62" spans="1:18" s="5" customFormat="1" ht="19.5" customHeight="1">
      <c r="A62" s="55">
        <v>47</v>
      </c>
      <c r="B62" s="61" t="s">
        <v>379</v>
      </c>
      <c r="C62" s="62"/>
      <c r="D62" s="63"/>
      <c r="E62" s="17" t="s">
        <v>140</v>
      </c>
      <c r="F62" s="17"/>
      <c r="G62" s="99" t="s">
        <v>61</v>
      </c>
      <c r="H62" s="99"/>
      <c r="I62" s="99"/>
      <c r="J62" s="8" t="s">
        <v>422</v>
      </c>
      <c r="K62" s="8"/>
      <c r="L62" s="17"/>
      <c r="M62" s="5" t="str">
        <f t="shared" si="0"/>
        <v>Laki-Laki</v>
      </c>
      <c r="N62" s="5" t="s">
        <v>359</v>
      </c>
      <c r="P62" s="8" t="s">
        <v>393</v>
      </c>
      <c r="Q62" s="55" t="s">
        <v>387</v>
      </c>
      <c r="R62" s="55">
        <f t="shared" si="1"/>
        <v>44</v>
      </c>
    </row>
    <row r="63" spans="1:18" s="5" customFormat="1" ht="19.5" customHeight="1">
      <c r="A63" s="55">
        <v>48</v>
      </c>
      <c r="B63" s="61" t="s">
        <v>380</v>
      </c>
      <c r="C63" s="62"/>
      <c r="D63" s="63"/>
      <c r="E63" s="17" t="s">
        <v>202</v>
      </c>
      <c r="F63" s="17"/>
      <c r="G63" s="99" t="s">
        <v>61</v>
      </c>
      <c r="H63" s="99"/>
      <c r="I63" s="99"/>
      <c r="J63" s="8" t="s">
        <v>422</v>
      </c>
      <c r="K63" s="8"/>
      <c r="L63" s="55"/>
      <c r="M63" s="5" t="str">
        <f t="shared" si="0"/>
        <v>Laki-Laki</v>
      </c>
      <c r="N63" s="5" t="s">
        <v>362</v>
      </c>
      <c r="P63" s="8" t="s">
        <v>393</v>
      </c>
      <c r="Q63" s="55" t="s">
        <v>387</v>
      </c>
      <c r="R63" s="55">
        <f t="shared" si="1"/>
        <v>43</v>
      </c>
    </row>
    <row r="64" spans="1:18" s="5" customFormat="1" ht="19.5" customHeight="1">
      <c r="A64" s="55">
        <v>49</v>
      </c>
      <c r="B64" s="61" t="s">
        <v>381</v>
      </c>
      <c r="C64" s="62"/>
      <c r="D64" s="63"/>
      <c r="E64" s="17" t="s">
        <v>162</v>
      </c>
      <c r="F64" s="17"/>
      <c r="G64" s="99" t="s">
        <v>61</v>
      </c>
      <c r="H64" s="99"/>
      <c r="I64" s="99"/>
      <c r="J64" s="8" t="s">
        <v>422</v>
      </c>
      <c r="K64" s="8"/>
      <c r="L64" s="17"/>
      <c r="M64" s="5" t="str">
        <f t="shared" si="0"/>
        <v>Laki-Laki</v>
      </c>
      <c r="N64" s="5" t="s">
        <v>371</v>
      </c>
      <c r="P64" s="8" t="s">
        <v>393</v>
      </c>
      <c r="Q64" s="55" t="s">
        <v>387</v>
      </c>
      <c r="R64" s="55">
        <f t="shared" si="1"/>
        <v>42</v>
      </c>
    </row>
    <row r="65" spans="1:18" s="5" customFormat="1" ht="19.5" customHeight="1">
      <c r="A65" s="55">
        <v>50</v>
      </c>
      <c r="B65" s="61" t="s">
        <v>80</v>
      </c>
      <c r="C65" s="62"/>
      <c r="D65" s="63"/>
      <c r="E65" s="17" t="s">
        <v>81</v>
      </c>
      <c r="F65" s="17"/>
      <c r="G65" s="98" t="s">
        <v>248</v>
      </c>
      <c r="H65" s="98"/>
      <c r="I65" s="98"/>
      <c r="J65" s="8"/>
      <c r="K65" s="8" t="s">
        <v>422</v>
      </c>
      <c r="L65" s="55"/>
      <c r="M65" s="5" t="str">
        <f t="shared" si="0"/>
        <v>Laki-Laki</v>
      </c>
      <c r="N65" s="5" t="s">
        <v>331</v>
      </c>
      <c r="P65" s="55" t="s">
        <v>394</v>
      </c>
      <c r="Q65" s="55" t="s">
        <v>392</v>
      </c>
      <c r="R65" s="55">
        <f t="shared" si="1"/>
        <v>58</v>
      </c>
    </row>
    <row r="66" spans="1:18" s="5" customFormat="1" ht="19.5" customHeight="1">
      <c r="A66" s="55">
        <v>51</v>
      </c>
      <c r="B66" s="61" t="s">
        <v>25</v>
      </c>
      <c r="C66" s="62"/>
      <c r="D66" s="63"/>
      <c r="E66" s="17" t="s">
        <v>50</v>
      </c>
      <c r="F66" s="17"/>
      <c r="G66" s="98" t="s">
        <v>248</v>
      </c>
      <c r="H66" s="98"/>
      <c r="I66" s="98"/>
      <c r="J66" s="8" t="s">
        <v>422</v>
      </c>
      <c r="K66" s="8"/>
      <c r="L66" s="58"/>
      <c r="M66" s="5" t="str">
        <f t="shared" si="0"/>
        <v>Laki-Laki</v>
      </c>
      <c r="N66" s="5" t="s">
        <v>334</v>
      </c>
      <c r="P66" s="55" t="s">
        <v>394</v>
      </c>
      <c r="Q66" s="55" t="s">
        <v>392</v>
      </c>
      <c r="R66" s="55">
        <f t="shared" si="1"/>
        <v>58</v>
      </c>
    </row>
    <row r="67" spans="1:18" s="5" customFormat="1" ht="19.5" customHeight="1">
      <c r="A67" s="55">
        <v>52</v>
      </c>
      <c r="B67" s="61" t="s">
        <v>24</v>
      </c>
      <c r="C67" s="62"/>
      <c r="D67" s="63"/>
      <c r="E67" s="17" t="s">
        <v>49</v>
      </c>
      <c r="F67" s="17"/>
      <c r="G67" s="98" t="s">
        <v>248</v>
      </c>
      <c r="H67" s="98"/>
      <c r="I67" s="98"/>
      <c r="J67" s="8"/>
      <c r="K67" s="8" t="s">
        <v>422</v>
      </c>
      <c r="L67" s="17"/>
      <c r="M67" s="5" t="str">
        <f t="shared" si="0"/>
        <v>Laki-Laki</v>
      </c>
      <c r="N67" s="81" t="s">
        <v>335</v>
      </c>
      <c r="P67" s="55" t="s">
        <v>394</v>
      </c>
      <c r="Q67" s="55" t="s">
        <v>392</v>
      </c>
      <c r="R67" s="55">
        <f t="shared" si="1"/>
        <v>58</v>
      </c>
    </row>
    <row r="68" spans="1:18" s="5" customFormat="1" ht="19.5" customHeight="1">
      <c r="A68" s="55">
        <v>53</v>
      </c>
      <c r="B68" s="61" t="s">
        <v>90</v>
      </c>
      <c r="C68" s="62"/>
      <c r="D68" s="63"/>
      <c r="E68" s="17" t="s">
        <v>91</v>
      </c>
      <c r="F68" s="17"/>
      <c r="G68" s="98" t="s">
        <v>248</v>
      </c>
      <c r="H68" s="98"/>
      <c r="I68" s="98"/>
      <c r="J68" s="8"/>
      <c r="K68" s="8" t="s">
        <v>422</v>
      </c>
      <c r="L68" s="55"/>
      <c r="M68" s="5" t="str">
        <f t="shared" si="0"/>
        <v>Laki-Laki</v>
      </c>
      <c r="N68" s="5" t="s">
        <v>336</v>
      </c>
      <c r="P68" s="55" t="s">
        <v>394</v>
      </c>
      <c r="Q68" s="55" t="s">
        <v>392</v>
      </c>
      <c r="R68" s="55">
        <f t="shared" si="1"/>
        <v>52</v>
      </c>
    </row>
    <row r="69" spans="1:18" s="5" customFormat="1" ht="19.5" customHeight="1">
      <c r="A69" s="55">
        <v>54</v>
      </c>
      <c r="B69" s="61" t="s">
        <v>92</v>
      </c>
      <c r="C69" s="62"/>
      <c r="D69" s="63"/>
      <c r="E69" s="17" t="s">
        <v>93</v>
      </c>
      <c r="F69" s="17"/>
      <c r="G69" s="98" t="s">
        <v>248</v>
      </c>
      <c r="H69" s="98"/>
      <c r="I69" s="98"/>
      <c r="J69" s="8" t="s">
        <v>422</v>
      </c>
      <c r="K69" s="8"/>
      <c r="L69" s="17"/>
      <c r="M69" s="5" t="str">
        <f t="shared" si="0"/>
        <v>Laki-Laki</v>
      </c>
      <c r="N69" s="5" t="s">
        <v>337</v>
      </c>
      <c r="P69" s="55" t="s">
        <v>394</v>
      </c>
      <c r="Q69" s="55" t="s">
        <v>392</v>
      </c>
      <c r="R69" s="55">
        <f t="shared" si="1"/>
        <v>52</v>
      </c>
    </row>
    <row r="70" spans="1:18" s="5" customFormat="1" ht="19.5" customHeight="1">
      <c r="A70" s="55">
        <v>55</v>
      </c>
      <c r="B70" s="61" t="s">
        <v>95</v>
      </c>
      <c r="C70" s="62"/>
      <c r="D70" s="63"/>
      <c r="E70" s="17" t="s">
        <v>96</v>
      </c>
      <c r="F70" s="17"/>
      <c r="G70" s="98" t="s">
        <v>248</v>
      </c>
      <c r="H70" s="98"/>
      <c r="I70" s="98"/>
      <c r="J70" s="8"/>
      <c r="K70" s="8" t="s">
        <v>422</v>
      </c>
      <c r="L70" s="17"/>
      <c r="M70" s="5" t="str">
        <f t="shared" si="0"/>
        <v>Laki-Laki</v>
      </c>
      <c r="N70" s="5" t="s">
        <v>339</v>
      </c>
      <c r="P70" s="55" t="s">
        <v>394</v>
      </c>
      <c r="Q70" s="55" t="s">
        <v>392</v>
      </c>
      <c r="R70" s="55">
        <f t="shared" si="1"/>
        <v>51</v>
      </c>
    </row>
    <row r="71" spans="1:18" s="5" customFormat="1" ht="19.5" customHeight="1">
      <c r="A71" s="55">
        <v>56</v>
      </c>
      <c r="B71" s="61" t="s">
        <v>97</v>
      </c>
      <c r="C71" s="62"/>
      <c r="D71" s="63"/>
      <c r="E71" s="17" t="s">
        <v>98</v>
      </c>
      <c r="F71" s="17"/>
      <c r="G71" s="98" t="s">
        <v>248</v>
      </c>
      <c r="H71" s="98"/>
      <c r="I71" s="98"/>
      <c r="J71" s="8" t="s">
        <v>422</v>
      </c>
      <c r="K71" s="8"/>
      <c r="L71" s="55"/>
      <c r="M71" s="5" t="str">
        <f t="shared" si="0"/>
        <v>Laki-Laki</v>
      </c>
      <c r="N71" s="5" t="s">
        <v>340</v>
      </c>
      <c r="P71" s="55" t="s">
        <v>394</v>
      </c>
      <c r="Q71" s="55" t="s">
        <v>392</v>
      </c>
      <c r="R71" s="55">
        <f t="shared" si="1"/>
        <v>51</v>
      </c>
    </row>
    <row r="72" spans="1:18" s="5" customFormat="1" ht="19.5" customHeight="1">
      <c r="A72" s="55">
        <v>57</v>
      </c>
      <c r="B72" s="61" t="s">
        <v>99</v>
      </c>
      <c r="C72" s="62"/>
      <c r="D72" s="63"/>
      <c r="E72" s="17" t="s">
        <v>100</v>
      </c>
      <c r="F72" s="17"/>
      <c r="G72" s="98" t="s">
        <v>248</v>
      </c>
      <c r="H72" s="98"/>
      <c r="I72" s="98"/>
      <c r="J72" s="8" t="s">
        <v>422</v>
      </c>
      <c r="K72" s="8"/>
      <c r="L72" s="17"/>
      <c r="M72" s="5" t="str">
        <f t="shared" si="0"/>
        <v>Laki-Laki</v>
      </c>
      <c r="N72" s="5" t="s">
        <v>341</v>
      </c>
      <c r="P72" s="55" t="s">
        <v>394</v>
      </c>
      <c r="Q72" s="55" t="s">
        <v>392</v>
      </c>
      <c r="R72" s="55">
        <f t="shared" si="1"/>
        <v>51</v>
      </c>
    </row>
    <row r="73" spans="1:18" s="5" customFormat="1" ht="19.5" customHeight="1">
      <c r="A73" s="55">
        <v>58</v>
      </c>
      <c r="B73" s="61" t="s">
        <v>105</v>
      </c>
      <c r="C73" s="62"/>
      <c r="D73" s="63"/>
      <c r="E73" s="17" t="s">
        <v>106</v>
      </c>
      <c r="F73" s="17"/>
      <c r="G73" s="98" t="s">
        <v>248</v>
      </c>
      <c r="H73" s="98"/>
      <c r="I73" s="98"/>
      <c r="J73" s="8" t="s">
        <v>422</v>
      </c>
      <c r="K73" s="8"/>
      <c r="L73" s="17"/>
      <c r="M73" s="5" t="str">
        <f t="shared" si="0"/>
        <v>Laki-Laki</v>
      </c>
      <c r="N73" s="5" t="s">
        <v>342</v>
      </c>
      <c r="P73" s="55" t="s">
        <v>394</v>
      </c>
      <c r="Q73" s="55" t="s">
        <v>392</v>
      </c>
      <c r="R73" s="55">
        <f t="shared" si="1"/>
        <v>51</v>
      </c>
    </row>
    <row r="74" spans="1:18" s="5" customFormat="1" ht="19.5" customHeight="1">
      <c r="A74" s="55">
        <v>59</v>
      </c>
      <c r="B74" s="61" t="s">
        <v>107</v>
      </c>
      <c r="C74" s="62"/>
      <c r="D74" s="63"/>
      <c r="E74" s="17" t="s">
        <v>108</v>
      </c>
      <c r="F74" s="17"/>
      <c r="G74" s="98" t="s">
        <v>248</v>
      </c>
      <c r="H74" s="98"/>
      <c r="I74" s="98"/>
      <c r="J74" s="8" t="s">
        <v>422</v>
      </c>
      <c r="K74" s="8"/>
      <c r="L74" s="55"/>
      <c r="M74" s="5" t="str">
        <f t="shared" si="0"/>
        <v>Laki-Laki</v>
      </c>
      <c r="N74" s="5" t="s">
        <v>343</v>
      </c>
      <c r="P74" s="55" t="s">
        <v>394</v>
      </c>
      <c r="Q74" s="55" t="s">
        <v>392</v>
      </c>
      <c r="R74" s="55">
        <f t="shared" si="1"/>
        <v>50</v>
      </c>
    </row>
    <row r="75" spans="1:18" s="5" customFormat="1" ht="19.5" customHeight="1">
      <c r="A75" s="55">
        <v>60</v>
      </c>
      <c r="B75" s="61" t="s">
        <v>23</v>
      </c>
      <c r="C75" s="62"/>
      <c r="D75" s="63"/>
      <c r="E75" s="17" t="s">
        <v>54</v>
      </c>
      <c r="F75" s="17"/>
      <c r="G75" s="98" t="s">
        <v>248</v>
      </c>
      <c r="H75" s="98"/>
      <c r="I75" s="98"/>
      <c r="J75" s="8" t="s">
        <v>422</v>
      </c>
      <c r="K75" s="8"/>
      <c r="L75" s="17"/>
      <c r="M75" s="5" t="str">
        <f t="shared" si="0"/>
        <v>Laki-Laki</v>
      </c>
      <c r="N75" s="5" t="s">
        <v>344</v>
      </c>
      <c r="P75" s="55" t="s">
        <v>394</v>
      </c>
      <c r="Q75" s="55" t="s">
        <v>392</v>
      </c>
      <c r="R75" s="55">
        <f t="shared" si="1"/>
        <v>47</v>
      </c>
    </row>
    <row r="76" spans="1:18" s="5" customFormat="1" ht="19.5" customHeight="1">
      <c r="A76" s="55">
        <v>61</v>
      </c>
      <c r="B76" s="61" t="s">
        <v>114</v>
      </c>
      <c r="C76" s="62"/>
      <c r="D76" s="63"/>
      <c r="E76" s="17" t="s">
        <v>115</v>
      </c>
      <c r="F76" s="17"/>
      <c r="G76" s="98" t="s">
        <v>248</v>
      </c>
      <c r="H76" s="98"/>
      <c r="I76" s="98"/>
      <c r="J76" s="8"/>
      <c r="K76" s="8" t="s">
        <v>422</v>
      </c>
      <c r="L76" s="55"/>
      <c r="M76" s="5" t="str">
        <f t="shared" si="0"/>
        <v>Laki-Laki</v>
      </c>
      <c r="N76" s="5" t="s">
        <v>345</v>
      </c>
      <c r="P76" s="55" t="s">
        <v>394</v>
      </c>
      <c r="Q76" s="55" t="s">
        <v>392</v>
      </c>
      <c r="R76" s="55">
        <f t="shared" si="1"/>
        <v>54</v>
      </c>
    </row>
    <row r="77" spans="1:18" s="5" customFormat="1" ht="19.5" customHeight="1">
      <c r="A77" s="55">
        <v>62</v>
      </c>
      <c r="B77" s="61" t="s">
        <v>116</v>
      </c>
      <c r="C77" s="62"/>
      <c r="D77" s="63"/>
      <c r="E77" s="17" t="s">
        <v>117</v>
      </c>
      <c r="F77" s="17"/>
      <c r="G77" s="98" t="s">
        <v>248</v>
      </c>
      <c r="H77" s="98"/>
      <c r="I77" s="98"/>
      <c r="J77" s="8"/>
      <c r="K77" s="8" t="s">
        <v>422</v>
      </c>
      <c r="L77" s="17"/>
      <c r="M77" s="5" t="str">
        <f t="shared" si="0"/>
        <v>Laki-Laki</v>
      </c>
      <c r="N77" s="5" t="s">
        <v>346</v>
      </c>
      <c r="P77" s="55" t="s">
        <v>394</v>
      </c>
      <c r="Q77" s="55" t="s">
        <v>392</v>
      </c>
      <c r="R77" s="55">
        <f t="shared" si="1"/>
        <v>56</v>
      </c>
    </row>
    <row r="78" spans="1:18" s="5" customFormat="1" ht="19.5" customHeight="1">
      <c r="A78" s="55">
        <v>63</v>
      </c>
      <c r="B78" s="61" t="s">
        <v>118</v>
      </c>
      <c r="C78" s="62"/>
      <c r="D78" s="63"/>
      <c r="E78" s="17" t="s">
        <v>119</v>
      </c>
      <c r="F78" s="17"/>
      <c r="G78" s="98" t="s">
        <v>248</v>
      </c>
      <c r="H78" s="98"/>
      <c r="I78" s="98"/>
      <c r="J78" s="8" t="s">
        <v>422</v>
      </c>
      <c r="K78" s="8"/>
      <c r="L78" s="17"/>
      <c r="M78" s="5" t="str">
        <f t="shared" si="0"/>
        <v>Laki-Laki</v>
      </c>
      <c r="N78" s="5" t="s">
        <v>347</v>
      </c>
      <c r="P78" s="55" t="s">
        <v>394</v>
      </c>
      <c r="Q78" s="55" t="s">
        <v>392</v>
      </c>
      <c r="R78" s="55">
        <f t="shared" si="1"/>
        <v>55</v>
      </c>
    </row>
    <row r="79" spans="1:18" s="5" customFormat="1" ht="19.5" customHeight="1">
      <c r="A79" s="55">
        <v>64</v>
      </c>
      <c r="B79" s="61" t="s">
        <v>120</v>
      </c>
      <c r="C79" s="62"/>
      <c r="D79" s="63"/>
      <c r="E79" s="17" t="s">
        <v>121</v>
      </c>
      <c r="F79" s="17"/>
      <c r="G79" s="98" t="s">
        <v>248</v>
      </c>
      <c r="H79" s="98"/>
      <c r="I79" s="98"/>
      <c r="J79" s="8" t="s">
        <v>422</v>
      </c>
      <c r="K79" s="8"/>
      <c r="L79" s="17"/>
      <c r="M79" s="5" t="str">
        <f t="shared" si="0"/>
        <v>Laki-Laki</v>
      </c>
      <c r="N79" s="5" t="s">
        <v>348</v>
      </c>
      <c r="P79" s="55" t="s">
        <v>394</v>
      </c>
      <c r="Q79" s="55" t="s">
        <v>392</v>
      </c>
      <c r="R79" s="55">
        <f t="shared" si="1"/>
        <v>53</v>
      </c>
    </row>
    <row r="80" spans="1:18" s="5" customFormat="1" ht="19.5" customHeight="1">
      <c r="A80" s="55">
        <v>65</v>
      </c>
      <c r="B80" s="61" t="s">
        <v>122</v>
      </c>
      <c r="C80" s="62"/>
      <c r="D80" s="63"/>
      <c r="E80" s="17" t="s">
        <v>123</v>
      </c>
      <c r="F80" s="17"/>
      <c r="G80" s="98" t="s">
        <v>248</v>
      </c>
      <c r="H80" s="98"/>
      <c r="I80" s="98"/>
      <c r="J80" s="8" t="s">
        <v>422</v>
      </c>
      <c r="K80" s="8"/>
      <c r="L80" s="17"/>
      <c r="M80" s="5" t="str">
        <f t="shared" si="0"/>
        <v>Laki-Laki</v>
      </c>
      <c r="N80" s="5" t="s">
        <v>349</v>
      </c>
      <c r="P80" s="55" t="s">
        <v>394</v>
      </c>
      <c r="Q80" s="55" t="s">
        <v>392</v>
      </c>
      <c r="R80" s="55">
        <f t="shared" si="1"/>
        <v>52</v>
      </c>
    </row>
    <row r="81" spans="1:18" s="5" customFormat="1" ht="19.5" customHeight="1">
      <c r="A81" s="55">
        <v>66</v>
      </c>
      <c r="B81" s="61" t="s">
        <v>124</v>
      </c>
      <c r="C81" s="62"/>
      <c r="D81" s="63"/>
      <c r="E81" s="17" t="s">
        <v>125</v>
      </c>
      <c r="F81" s="17"/>
      <c r="G81" s="98" t="s">
        <v>248</v>
      </c>
      <c r="H81" s="98"/>
      <c r="I81" s="98"/>
      <c r="J81" s="8" t="s">
        <v>422</v>
      </c>
      <c r="K81" s="8"/>
      <c r="L81" s="17"/>
      <c r="M81" s="5" t="str">
        <f aca="true" t="shared" si="2" ref="M81:M104">CONCATENATE(IF(MID(E81,17,1)="1","Laki-Laki",IF(MID(E81,17,1)="2","Perempuan",)))</f>
        <v>Laki-Laki</v>
      </c>
      <c r="N81" s="5" t="s">
        <v>350</v>
      </c>
      <c r="P81" s="55" t="s">
        <v>394</v>
      </c>
      <c r="Q81" s="55" t="s">
        <v>392</v>
      </c>
      <c r="R81" s="55">
        <f aca="true" t="shared" si="3" ref="R81:R104">ABS(LEFT(E81,4)-2022)</f>
        <v>52</v>
      </c>
    </row>
    <row r="82" spans="1:18" s="5" customFormat="1" ht="19.5" customHeight="1">
      <c r="A82" s="55">
        <v>67</v>
      </c>
      <c r="B82" s="61" t="s">
        <v>126</v>
      </c>
      <c r="C82" s="62"/>
      <c r="D82" s="63"/>
      <c r="E82" s="17" t="s">
        <v>127</v>
      </c>
      <c r="F82" s="17"/>
      <c r="G82" s="98" t="s">
        <v>248</v>
      </c>
      <c r="H82" s="98"/>
      <c r="I82" s="98"/>
      <c r="J82" s="8" t="s">
        <v>422</v>
      </c>
      <c r="K82" s="8"/>
      <c r="L82" s="17"/>
      <c r="M82" s="5" t="str">
        <f t="shared" si="2"/>
        <v>Laki-Laki</v>
      </c>
      <c r="N82" s="5" t="s">
        <v>351</v>
      </c>
      <c r="P82" s="55" t="s">
        <v>394</v>
      </c>
      <c r="Q82" s="55" t="s">
        <v>392</v>
      </c>
      <c r="R82" s="55">
        <f t="shared" si="3"/>
        <v>52</v>
      </c>
    </row>
    <row r="83" spans="1:18" s="5" customFormat="1" ht="19.5" customHeight="1">
      <c r="A83" s="55">
        <v>68</v>
      </c>
      <c r="B83" s="61" t="s">
        <v>128</v>
      </c>
      <c r="C83" s="62"/>
      <c r="D83" s="63"/>
      <c r="E83" s="17" t="s">
        <v>129</v>
      </c>
      <c r="F83" s="17"/>
      <c r="G83" s="98" t="s">
        <v>248</v>
      </c>
      <c r="H83" s="98"/>
      <c r="I83" s="98"/>
      <c r="J83" s="8" t="s">
        <v>422</v>
      </c>
      <c r="K83" s="8"/>
      <c r="L83" s="17"/>
      <c r="M83" s="5" t="str">
        <f t="shared" si="2"/>
        <v>Laki-Laki</v>
      </c>
      <c r="N83" s="5" t="s">
        <v>352</v>
      </c>
      <c r="P83" s="55" t="s">
        <v>394</v>
      </c>
      <c r="Q83" s="55" t="s">
        <v>392</v>
      </c>
      <c r="R83" s="55">
        <f t="shared" si="3"/>
        <v>50</v>
      </c>
    </row>
    <row r="84" spans="1:18" s="5" customFormat="1" ht="19.5" customHeight="1">
      <c r="A84" s="55">
        <v>69</v>
      </c>
      <c r="B84" s="61" t="s">
        <v>130</v>
      </c>
      <c r="C84" s="62"/>
      <c r="D84" s="63"/>
      <c r="E84" s="17" t="s">
        <v>131</v>
      </c>
      <c r="F84" s="17"/>
      <c r="G84" s="98" t="s">
        <v>248</v>
      </c>
      <c r="H84" s="98"/>
      <c r="I84" s="98"/>
      <c r="J84" s="8" t="s">
        <v>422</v>
      </c>
      <c r="K84" s="8"/>
      <c r="L84" s="58"/>
      <c r="M84" s="5" t="str">
        <f t="shared" si="2"/>
        <v>Laki-Laki</v>
      </c>
      <c r="N84" s="5" t="s">
        <v>353</v>
      </c>
      <c r="P84" s="55" t="s">
        <v>394</v>
      </c>
      <c r="Q84" s="55" t="s">
        <v>392</v>
      </c>
      <c r="R84" s="55">
        <f t="shared" si="3"/>
        <v>49</v>
      </c>
    </row>
    <row r="85" spans="1:18" s="5" customFormat="1" ht="19.5" customHeight="1">
      <c r="A85" s="55">
        <v>70</v>
      </c>
      <c r="B85" s="61" t="s">
        <v>132</v>
      </c>
      <c r="C85" s="62"/>
      <c r="D85" s="63"/>
      <c r="E85" s="17" t="s">
        <v>133</v>
      </c>
      <c r="F85" s="17"/>
      <c r="G85" s="98" t="s">
        <v>248</v>
      </c>
      <c r="H85" s="98"/>
      <c r="I85" s="98"/>
      <c r="J85" s="8" t="s">
        <v>422</v>
      </c>
      <c r="K85" s="8"/>
      <c r="L85" s="17"/>
      <c r="M85" s="5" t="str">
        <f t="shared" si="2"/>
        <v>Laki-Laki</v>
      </c>
      <c r="N85" s="5" t="s">
        <v>354</v>
      </c>
      <c r="P85" s="55" t="s">
        <v>394</v>
      </c>
      <c r="Q85" s="55" t="s">
        <v>392</v>
      </c>
      <c r="R85" s="55">
        <f t="shared" si="3"/>
        <v>48</v>
      </c>
    </row>
    <row r="86" spans="1:18" s="5" customFormat="1" ht="19.5" customHeight="1">
      <c r="A86" s="55">
        <v>71</v>
      </c>
      <c r="B86" s="61" t="s">
        <v>134</v>
      </c>
      <c r="C86" s="62"/>
      <c r="D86" s="63"/>
      <c r="E86" s="17" t="s">
        <v>135</v>
      </c>
      <c r="F86" s="17"/>
      <c r="G86" s="98" t="s">
        <v>248</v>
      </c>
      <c r="H86" s="98"/>
      <c r="I86" s="98"/>
      <c r="J86" s="8" t="s">
        <v>422</v>
      </c>
      <c r="K86" s="8"/>
      <c r="L86" s="17"/>
      <c r="M86" s="5" t="str">
        <f t="shared" si="2"/>
        <v>Laki-Laki</v>
      </c>
      <c r="N86" s="5" t="s">
        <v>355</v>
      </c>
      <c r="P86" s="55" t="s">
        <v>394</v>
      </c>
      <c r="Q86" s="55" t="s">
        <v>392</v>
      </c>
      <c r="R86" s="55">
        <f t="shared" si="3"/>
        <v>47</v>
      </c>
    </row>
    <row r="87" spans="1:18" s="5" customFormat="1" ht="19.5" customHeight="1">
      <c r="A87" s="55">
        <v>72</v>
      </c>
      <c r="B87" s="61" t="s">
        <v>203</v>
      </c>
      <c r="C87" s="62"/>
      <c r="D87" s="63"/>
      <c r="E87" s="17" t="s">
        <v>204</v>
      </c>
      <c r="F87" s="17"/>
      <c r="G87" s="98" t="s">
        <v>248</v>
      </c>
      <c r="H87" s="98"/>
      <c r="I87" s="98"/>
      <c r="J87" s="8" t="s">
        <v>422</v>
      </c>
      <c r="K87" s="8"/>
      <c r="L87" s="55"/>
      <c r="M87" s="5" t="str">
        <f t="shared" si="2"/>
        <v>Laki-Laki</v>
      </c>
      <c r="N87" s="5" t="s">
        <v>356</v>
      </c>
      <c r="P87" s="55" t="s">
        <v>394</v>
      </c>
      <c r="Q87" s="55" t="s">
        <v>392</v>
      </c>
      <c r="R87" s="55">
        <f t="shared" si="3"/>
        <v>52</v>
      </c>
    </row>
    <row r="88" spans="1:18" s="5" customFormat="1" ht="19.5" customHeight="1">
      <c r="A88" s="55">
        <v>73</v>
      </c>
      <c r="B88" s="61" t="s">
        <v>136</v>
      </c>
      <c r="C88" s="62"/>
      <c r="D88" s="63"/>
      <c r="E88" s="17" t="s">
        <v>137</v>
      </c>
      <c r="F88" s="17"/>
      <c r="G88" s="98" t="s">
        <v>248</v>
      </c>
      <c r="H88" s="98"/>
      <c r="I88" s="98"/>
      <c r="J88" s="8" t="s">
        <v>422</v>
      </c>
      <c r="K88" s="8"/>
      <c r="L88" s="17"/>
      <c r="M88" s="5" t="str">
        <f t="shared" si="2"/>
        <v>Laki-Laki</v>
      </c>
      <c r="N88" s="5" t="s">
        <v>357</v>
      </c>
      <c r="P88" s="55" t="s">
        <v>394</v>
      </c>
      <c r="Q88" s="55" t="s">
        <v>392</v>
      </c>
      <c r="R88" s="55">
        <f t="shared" si="3"/>
        <v>45</v>
      </c>
    </row>
    <row r="89" spans="1:18" s="5" customFormat="1" ht="19.5" customHeight="1">
      <c r="A89" s="55">
        <v>74</v>
      </c>
      <c r="B89" s="61" t="s">
        <v>138</v>
      </c>
      <c r="C89" s="62"/>
      <c r="D89" s="63"/>
      <c r="E89" s="17" t="s">
        <v>139</v>
      </c>
      <c r="F89" s="17"/>
      <c r="G89" s="98" t="s">
        <v>248</v>
      </c>
      <c r="H89" s="98"/>
      <c r="I89" s="98"/>
      <c r="J89" s="8" t="s">
        <v>422</v>
      </c>
      <c r="K89" s="8"/>
      <c r="L89" s="17"/>
      <c r="M89" s="5" t="str">
        <f t="shared" si="2"/>
        <v>Laki-Laki</v>
      </c>
      <c r="N89" s="5" t="s">
        <v>358</v>
      </c>
      <c r="P89" s="55" t="s">
        <v>394</v>
      </c>
      <c r="Q89" s="55" t="s">
        <v>392</v>
      </c>
      <c r="R89" s="55">
        <f t="shared" si="3"/>
        <v>45</v>
      </c>
    </row>
    <row r="90" spans="1:18" s="5" customFormat="1" ht="19.5" customHeight="1">
      <c r="A90" s="55">
        <v>75</v>
      </c>
      <c r="B90" s="61" t="s">
        <v>141</v>
      </c>
      <c r="C90" s="62"/>
      <c r="D90" s="63"/>
      <c r="E90" s="17" t="s">
        <v>142</v>
      </c>
      <c r="F90" s="17"/>
      <c r="G90" s="98" t="s">
        <v>248</v>
      </c>
      <c r="H90" s="98"/>
      <c r="I90" s="98"/>
      <c r="J90" s="8"/>
      <c r="K90" s="8" t="s">
        <v>422</v>
      </c>
      <c r="L90" s="17"/>
      <c r="M90" s="5" t="str">
        <f t="shared" si="2"/>
        <v>Laki-Laki</v>
      </c>
      <c r="N90" s="5" t="s">
        <v>360</v>
      </c>
      <c r="P90" s="55" t="s">
        <v>394</v>
      </c>
      <c r="Q90" s="55" t="s">
        <v>392</v>
      </c>
      <c r="R90" s="55">
        <f t="shared" si="3"/>
        <v>44</v>
      </c>
    </row>
    <row r="91" spans="1:18" s="5" customFormat="1" ht="19.5" customHeight="1">
      <c r="A91" s="55">
        <v>76</v>
      </c>
      <c r="B91" s="61" t="s">
        <v>143</v>
      </c>
      <c r="C91" s="62"/>
      <c r="D91" s="63"/>
      <c r="E91" s="17" t="s">
        <v>144</v>
      </c>
      <c r="F91" s="17"/>
      <c r="G91" s="98" t="s">
        <v>248</v>
      </c>
      <c r="H91" s="98"/>
      <c r="I91" s="98"/>
      <c r="J91" s="8"/>
      <c r="K91" s="8" t="s">
        <v>422</v>
      </c>
      <c r="L91" s="17"/>
      <c r="M91" s="5" t="str">
        <f t="shared" si="2"/>
        <v>Laki-Laki</v>
      </c>
      <c r="N91" s="5" t="s">
        <v>361</v>
      </c>
      <c r="P91" s="55" t="s">
        <v>394</v>
      </c>
      <c r="Q91" s="55" t="s">
        <v>392</v>
      </c>
      <c r="R91" s="55">
        <f t="shared" si="3"/>
        <v>44</v>
      </c>
    </row>
    <row r="92" spans="1:18" s="5" customFormat="1" ht="19.5" customHeight="1">
      <c r="A92" s="55">
        <v>77</v>
      </c>
      <c r="B92" s="61" t="s">
        <v>145</v>
      </c>
      <c r="C92" s="62"/>
      <c r="D92" s="63"/>
      <c r="E92" s="17" t="s">
        <v>146</v>
      </c>
      <c r="F92" s="17"/>
      <c r="G92" s="98" t="s">
        <v>248</v>
      </c>
      <c r="H92" s="98"/>
      <c r="I92" s="98"/>
      <c r="J92" s="8"/>
      <c r="K92" s="8" t="s">
        <v>422</v>
      </c>
      <c r="L92" s="58"/>
      <c r="M92" s="5" t="str">
        <f t="shared" si="2"/>
        <v>Laki-Laki</v>
      </c>
      <c r="N92" s="5" t="s">
        <v>363</v>
      </c>
      <c r="P92" s="55" t="s">
        <v>394</v>
      </c>
      <c r="Q92" s="55" t="s">
        <v>392</v>
      </c>
      <c r="R92" s="55">
        <f t="shared" si="3"/>
        <v>43</v>
      </c>
    </row>
    <row r="93" spans="1:18" s="5" customFormat="1" ht="19.5" customHeight="1">
      <c r="A93" s="55">
        <v>78</v>
      </c>
      <c r="B93" s="61" t="s">
        <v>147</v>
      </c>
      <c r="C93" s="62"/>
      <c r="D93" s="63"/>
      <c r="E93" s="17" t="s">
        <v>148</v>
      </c>
      <c r="F93" s="17"/>
      <c r="G93" s="98" t="s">
        <v>248</v>
      </c>
      <c r="H93" s="98"/>
      <c r="I93" s="98"/>
      <c r="J93" s="8" t="s">
        <v>422</v>
      </c>
      <c r="K93" s="8"/>
      <c r="L93" s="58"/>
      <c r="M93" s="5" t="str">
        <f t="shared" si="2"/>
        <v>Laki-Laki</v>
      </c>
      <c r="N93" s="5" t="s">
        <v>364</v>
      </c>
      <c r="P93" s="55" t="s">
        <v>394</v>
      </c>
      <c r="Q93" s="55" t="s">
        <v>392</v>
      </c>
      <c r="R93" s="55">
        <f t="shared" si="3"/>
        <v>43</v>
      </c>
    </row>
    <row r="94" spans="1:18" s="5" customFormat="1" ht="19.5" customHeight="1">
      <c r="A94" s="55">
        <v>79</v>
      </c>
      <c r="B94" s="61" t="s">
        <v>149</v>
      </c>
      <c r="C94" s="62"/>
      <c r="D94" s="63"/>
      <c r="E94" s="17" t="s">
        <v>150</v>
      </c>
      <c r="F94" s="17"/>
      <c r="G94" s="98" t="s">
        <v>248</v>
      </c>
      <c r="H94" s="98"/>
      <c r="I94" s="98"/>
      <c r="J94" s="8"/>
      <c r="K94" s="8" t="s">
        <v>422</v>
      </c>
      <c r="L94" s="55"/>
      <c r="M94" s="5" t="str">
        <f t="shared" si="2"/>
        <v>Laki-Laki</v>
      </c>
      <c r="N94" s="5" t="s">
        <v>365</v>
      </c>
      <c r="P94" s="55" t="s">
        <v>394</v>
      </c>
      <c r="Q94" s="55" t="s">
        <v>392</v>
      </c>
      <c r="R94" s="55">
        <f t="shared" si="3"/>
        <v>42</v>
      </c>
    </row>
    <row r="95" spans="1:18" s="5" customFormat="1" ht="19.5" customHeight="1">
      <c r="A95" s="55">
        <v>80</v>
      </c>
      <c r="B95" s="61" t="s">
        <v>151</v>
      </c>
      <c r="C95" s="62"/>
      <c r="D95" s="63"/>
      <c r="E95" s="17" t="s">
        <v>152</v>
      </c>
      <c r="F95" s="17"/>
      <c r="G95" s="98" t="s">
        <v>248</v>
      </c>
      <c r="H95" s="98"/>
      <c r="I95" s="98"/>
      <c r="J95" s="8" t="s">
        <v>422</v>
      </c>
      <c r="K95" s="8"/>
      <c r="L95" s="55"/>
      <c r="M95" s="5" t="str">
        <f t="shared" si="2"/>
        <v>Laki-Laki</v>
      </c>
      <c r="N95" s="5" t="s">
        <v>366</v>
      </c>
      <c r="P95" s="55" t="s">
        <v>394</v>
      </c>
      <c r="Q95" s="55" t="s">
        <v>392</v>
      </c>
      <c r="R95" s="55">
        <f t="shared" si="3"/>
        <v>42</v>
      </c>
    </row>
    <row r="96" spans="1:18" s="5" customFormat="1" ht="19.5" customHeight="1">
      <c r="A96" s="55">
        <v>81</v>
      </c>
      <c r="B96" s="61" t="s">
        <v>153</v>
      </c>
      <c r="C96" s="62"/>
      <c r="D96" s="63"/>
      <c r="E96" s="17" t="s">
        <v>154</v>
      </c>
      <c r="F96" s="17"/>
      <c r="G96" s="98" t="s">
        <v>248</v>
      </c>
      <c r="H96" s="98"/>
      <c r="I96" s="98"/>
      <c r="J96" s="8" t="s">
        <v>422</v>
      </c>
      <c r="K96" s="8"/>
      <c r="L96" s="58"/>
      <c r="M96" s="5" t="str">
        <f t="shared" si="2"/>
        <v>Laki-Laki</v>
      </c>
      <c r="N96" s="5" t="s">
        <v>367</v>
      </c>
      <c r="P96" s="55" t="s">
        <v>394</v>
      </c>
      <c r="Q96" s="55" t="s">
        <v>392</v>
      </c>
      <c r="R96" s="55">
        <f t="shared" si="3"/>
        <v>42</v>
      </c>
    </row>
    <row r="97" spans="1:18" s="5" customFormat="1" ht="19.5" customHeight="1">
      <c r="A97" s="55">
        <v>82</v>
      </c>
      <c r="B97" s="61" t="s">
        <v>155</v>
      </c>
      <c r="C97" s="62"/>
      <c r="D97" s="63"/>
      <c r="E97" s="17" t="s">
        <v>156</v>
      </c>
      <c r="F97" s="17"/>
      <c r="G97" s="98" t="s">
        <v>248</v>
      </c>
      <c r="H97" s="98"/>
      <c r="I97" s="98"/>
      <c r="J97" s="8" t="s">
        <v>422</v>
      </c>
      <c r="K97" s="8"/>
      <c r="L97" s="55"/>
      <c r="M97" s="5" t="str">
        <f t="shared" si="2"/>
        <v>Laki-Laki</v>
      </c>
      <c r="N97" s="5" t="s">
        <v>368</v>
      </c>
      <c r="P97" s="55" t="s">
        <v>394</v>
      </c>
      <c r="Q97" s="55" t="s">
        <v>392</v>
      </c>
      <c r="R97" s="55">
        <f t="shared" si="3"/>
        <v>42</v>
      </c>
    </row>
    <row r="98" spans="1:18" s="5" customFormat="1" ht="19.5" customHeight="1">
      <c r="A98" s="55">
        <v>83</v>
      </c>
      <c r="B98" s="61" t="s">
        <v>157</v>
      </c>
      <c r="C98" s="62"/>
      <c r="D98" s="63"/>
      <c r="E98" s="17" t="s">
        <v>158</v>
      </c>
      <c r="F98" s="17"/>
      <c r="G98" s="98" t="s">
        <v>248</v>
      </c>
      <c r="H98" s="98"/>
      <c r="I98" s="98"/>
      <c r="J98" s="8" t="s">
        <v>422</v>
      </c>
      <c r="K98" s="8"/>
      <c r="L98" s="58"/>
      <c r="M98" s="5" t="str">
        <f t="shared" si="2"/>
        <v>Laki-Laki</v>
      </c>
      <c r="N98" s="5" t="s">
        <v>369</v>
      </c>
      <c r="P98" s="55" t="s">
        <v>394</v>
      </c>
      <c r="Q98" s="55" t="s">
        <v>392</v>
      </c>
      <c r="R98" s="55">
        <f t="shared" si="3"/>
        <v>41</v>
      </c>
    </row>
    <row r="99" spans="1:18" s="5" customFormat="1" ht="19.5" customHeight="1">
      <c r="A99" s="55">
        <v>84</v>
      </c>
      <c r="B99" s="61" t="s">
        <v>178</v>
      </c>
      <c r="C99" s="62"/>
      <c r="D99" s="63"/>
      <c r="E99" s="17" t="s">
        <v>179</v>
      </c>
      <c r="F99" s="17"/>
      <c r="G99" s="98" t="s">
        <v>248</v>
      </c>
      <c r="H99" s="98"/>
      <c r="I99" s="98"/>
      <c r="J99" s="8" t="s">
        <v>422</v>
      </c>
      <c r="K99" s="8"/>
      <c r="L99" s="55"/>
      <c r="M99" s="5" t="str">
        <f t="shared" si="2"/>
        <v>Laki-Laki</v>
      </c>
      <c r="N99" s="5" t="s">
        <v>370</v>
      </c>
      <c r="P99" s="55" t="s">
        <v>394</v>
      </c>
      <c r="Q99" s="55" t="s">
        <v>392</v>
      </c>
      <c r="R99" s="55">
        <f t="shared" si="3"/>
        <v>44</v>
      </c>
    </row>
    <row r="100" spans="1:18" s="5" customFormat="1" ht="19.5" customHeight="1">
      <c r="A100" s="55">
        <v>85</v>
      </c>
      <c r="B100" s="61" t="s">
        <v>75</v>
      </c>
      <c r="C100" s="62"/>
      <c r="D100" s="63"/>
      <c r="E100" s="17" t="s">
        <v>76</v>
      </c>
      <c r="F100" s="17"/>
      <c r="G100" s="98" t="s">
        <v>248</v>
      </c>
      <c r="H100" s="98"/>
      <c r="I100" s="98"/>
      <c r="J100" s="8"/>
      <c r="K100" s="8" t="s">
        <v>422</v>
      </c>
      <c r="L100" s="55"/>
      <c r="M100" s="5" t="str">
        <f t="shared" si="2"/>
        <v>Laki-Laki</v>
      </c>
      <c r="N100" s="5" t="s">
        <v>372</v>
      </c>
      <c r="P100" s="55" t="s">
        <v>394</v>
      </c>
      <c r="Q100" s="55" t="s">
        <v>392</v>
      </c>
      <c r="R100" s="55">
        <f t="shared" si="3"/>
        <v>37</v>
      </c>
    </row>
    <row r="101" spans="1:18" s="5" customFormat="1" ht="19.5" customHeight="1">
      <c r="A101" s="55">
        <v>86</v>
      </c>
      <c r="B101" s="61" t="s">
        <v>160</v>
      </c>
      <c r="C101" s="62"/>
      <c r="D101" s="63"/>
      <c r="E101" s="17" t="s">
        <v>161</v>
      </c>
      <c r="F101" s="17"/>
      <c r="G101" s="99" t="s">
        <v>248</v>
      </c>
      <c r="H101" s="99"/>
      <c r="I101" s="99"/>
      <c r="J101" s="8" t="s">
        <v>422</v>
      </c>
      <c r="K101" s="8"/>
      <c r="L101" s="55"/>
      <c r="M101" s="5" t="str">
        <f t="shared" si="2"/>
        <v>Laki-Laki</v>
      </c>
      <c r="N101" s="5" t="s">
        <v>373</v>
      </c>
      <c r="P101" s="55" t="s">
        <v>394</v>
      </c>
      <c r="Q101" s="55" t="s">
        <v>392</v>
      </c>
      <c r="R101" s="55">
        <f t="shared" si="3"/>
        <v>42</v>
      </c>
    </row>
    <row r="102" spans="1:18" s="5" customFormat="1" ht="19.5" customHeight="1">
      <c r="A102" s="55">
        <v>87</v>
      </c>
      <c r="B102" s="61" t="s">
        <v>163</v>
      </c>
      <c r="C102" s="62"/>
      <c r="D102" s="63"/>
      <c r="E102" s="17" t="s">
        <v>164</v>
      </c>
      <c r="F102" s="17"/>
      <c r="G102" s="98" t="s">
        <v>249</v>
      </c>
      <c r="H102" s="98"/>
      <c r="I102" s="98"/>
      <c r="J102" s="8" t="s">
        <v>422</v>
      </c>
      <c r="K102" s="8"/>
      <c r="L102" s="17"/>
      <c r="M102" s="5" t="str">
        <f t="shared" si="2"/>
        <v>Laki-Laki</v>
      </c>
      <c r="N102" s="5" t="s">
        <v>374</v>
      </c>
      <c r="P102" s="55" t="s">
        <v>395</v>
      </c>
      <c r="Q102" s="55" t="s">
        <v>392</v>
      </c>
      <c r="R102" s="55">
        <f t="shared" si="3"/>
        <v>52</v>
      </c>
    </row>
    <row r="103" spans="1:18" s="5" customFormat="1" ht="19.5" customHeight="1">
      <c r="A103" s="55">
        <v>88</v>
      </c>
      <c r="B103" s="61" t="s">
        <v>184</v>
      </c>
      <c r="C103" s="62"/>
      <c r="D103" s="63"/>
      <c r="E103" s="17" t="s">
        <v>185</v>
      </c>
      <c r="F103" s="17"/>
      <c r="G103" s="98" t="s">
        <v>247</v>
      </c>
      <c r="H103" s="98"/>
      <c r="I103" s="98"/>
      <c r="J103" s="8" t="s">
        <v>422</v>
      </c>
      <c r="K103" s="8"/>
      <c r="L103" s="55"/>
      <c r="M103" s="5" t="str">
        <f>CONCATENATE(IF(MID(E103,17,1)="1","Laki-Laki",IF(MID(E103,17,1)="2","Perempuan",)))</f>
        <v>Laki-Laki</v>
      </c>
      <c r="N103" s="5" t="s">
        <v>375</v>
      </c>
      <c r="P103" s="55" t="s">
        <v>396</v>
      </c>
      <c r="Q103" s="55" t="s">
        <v>397</v>
      </c>
      <c r="R103" s="55">
        <f t="shared" si="3"/>
        <v>47</v>
      </c>
    </row>
    <row r="104" spans="1:18" ht="19.5" customHeight="1">
      <c r="A104" s="55">
        <v>89</v>
      </c>
      <c r="B104" s="61" t="s">
        <v>165</v>
      </c>
      <c r="C104" s="62"/>
      <c r="D104" s="63"/>
      <c r="E104" s="17" t="s">
        <v>166</v>
      </c>
      <c r="F104" s="17"/>
      <c r="G104" s="98" t="s">
        <v>247</v>
      </c>
      <c r="H104" s="98"/>
      <c r="I104" s="98"/>
      <c r="J104" s="8"/>
      <c r="K104" s="8" t="s">
        <v>422</v>
      </c>
      <c r="L104" s="55"/>
      <c r="M104" s="5" t="str">
        <f t="shared" si="2"/>
        <v>Laki-Laki</v>
      </c>
      <c r="N104" s="5" t="s">
        <v>376</v>
      </c>
      <c r="O104" s="5"/>
      <c r="P104" s="55" t="s">
        <v>396</v>
      </c>
      <c r="Q104" s="55" t="s">
        <v>398</v>
      </c>
      <c r="R104" s="55">
        <f t="shared" si="3"/>
        <v>44</v>
      </c>
    </row>
    <row r="105" spans="1:13" ht="12" customHeight="1">
      <c r="A105" s="11"/>
      <c r="B105" s="12"/>
      <c r="C105" s="12"/>
      <c r="D105" s="12"/>
      <c r="E105" s="5"/>
      <c r="F105" s="5"/>
      <c r="G105" s="96"/>
      <c r="H105" s="96"/>
      <c r="I105" s="96"/>
      <c r="J105" s="96"/>
      <c r="K105" s="96"/>
      <c r="L105" s="96"/>
      <c r="M105" s="1">
        <f>COUNTIF(M16:M104,"perempuan")</f>
        <v>6</v>
      </c>
    </row>
    <row r="106" spans="1:13" ht="12">
      <c r="A106" s="5" t="s">
        <v>26</v>
      </c>
      <c r="B106" s="5"/>
      <c r="C106" s="5"/>
      <c r="D106" s="12"/>
      <c r="E106" s="5"/>
      <c r="F106" s="5"/>
      <c r="G106" s="96" t="s">
        <v>56</v>
      </c>
      <c r="H106" s="96"/>
      <c r="I106" s="96"/>
      <c r="J106" s="96"/>
      <c r="K106" s="96"/>
      <c r="L106" s="96"/>
      <c r="M106" s="1">
        <f>A104-M105</f>
        <v>83</v>
      </c>
    </row>
    <row r="107" spans="1:13" ht="12">
      <c r="A107" s="5" t="s">
        <v>9</v>
      </c>
      <c r="B107" s="13" t="s">
        <v>27</v>
      </c>
      <c r="C107" s="13"/>
      <c r="D107" s="1"/>
      <c r="E107" s="5"/>
      <c r="F107" s="5"/>
      <c r="G107" s="96" t="s">
        <v>29</v>
      </c>
      <c r="H107" s="96"/>
      <c r="I107" s="96"/>
      <c r="J107" s="96"/>
      <c r="K107" s="96"/>
      <c r="L107" s="96"/>
      <c r="M107" s="1">
        <f>M106+58</f>
        <v>141</v>
      </c>
    </row>
    <row r="108" spans="1:12" ht="12">
      <c r="A108" s="5" t="s">
        <v>10</v>
      </c>
      <c r="B108" s="13" t="s">
        <v>28</v>
      </c>
      <c r="C108" s="13"/>
      <c r="D108" s="1"/>
      <c r="E108" s="5"/>
      <c r="F108" s="5"/>
      <c r="G108" s="96"/>
      <c r="H108" s="96"/>
      <c r="I108" s="96"/>
      <c r="J108" s="96"/>
      <c r="K108" s="96"/>
      <c r="L108" s="96"/>
    </row>
    <row r="109" spans="1:12" ht="12">
      <c r="A109" s="5" t="s">
        <v>11</v>
      </c>
      <c r="B109" s="13" t="s">
        <v>30</v>
      </c>
      <c r="C109" s="13"/>
      <c r="D109" s="1"/>
      <c r="E109" s="5"/>
      <c r="F109" s="5"/>
      <c r="G109" s="96"/>
      <c r="H109" s="96"/>
      <c r="I109" s="96"/>
      <c r="J109" s="96"/>
      <c r="K109" s="96"/>
      <c r="L109" s="96"/>
    </row>
    <row r="110" spans="1:12" ht="12">
      <c r="A110" s="5" t="s">
        <v>12</v>
      </c>
      <c r="B110" s="13" t="s">
        <v>31</v>
      </c>
      <c r="C110" s="13"/>
      <c r="D110" s="1"/>
      <c r="E110" s="5"/>
      <c r="F110" s="5"/>
      <c r="G110" s="96"/>
      <c r="H110" s="96"/>
      <c r="I110" s="96"/>
      <c r="J110" s="96"/>
      <c r="K110" s="96"/>
      <c r="L110" s="96"/>
    </row>
    <row r="111" spans="1:12" ht="12">
      <c r="A111" s="5" t="s">
        <v>272</v>
      </c>
      <c r="B111" s="13" t="s">
        <v>275</v>
      </c>
      <c r="C111" s="13"/>
      <c r="D111" s="1"/>
      <c r="E111" s="5"/>
      <c r="F111" s="5"/>
      <c r="G111" s="54"/>
      <c r="H111" s="54"/>
      <c r="I111" s="54"/>
      <c r="J111" s="54"/>
      <c r="K111" s="54"/>
      <c r="L111" s="54"/>
    </row>
    <row r="112" spans="1:12" ht="12">
      <c r="A112" s="5" t="s">
        <v>13</v>
      </c>
      <c r="B112" s="13" t="s">
        <v>32</v>
      </c>
      <c r="C112" s="13"/>
      <c r="D112" s="1"/>
      <c r="E112" s="5"/>
      <c r="F112" s="5"/>
      <c r="G112" s="97" t="str">
        <f>B16</f>
        <v>I Ketut Arta Sedana, AP., MAP</v>
      </c>
      <c r="H112" s="97"/>
      <c r="I112" s="97"/>
      <c r="J112" s="97"/>
      <c r="K112" s="97"/>
      <c r="L112" s="97"/>
    </row>
    <row r="113" spans="1:12" ht="12">
      <c r="A113" s="5"/>
      <c r="B113" s="5"/>
      <c r="C113" s="5"/>
      <c r="D113" s="12"/>
      <c r="E113" s="5"/>
      <c r="F113" s="5"/>
      <c r="G113" s="96" t="str">
        <f>LEFT(G16,13)</f>
        <v>Pembina Tk. I</v>
      </c>
      <c r="H113" s="96"/>
      <c r="I113" s="96"/>
      <c r="J113" s="96"/>
      <c r="K113" s="96"/>
      <c r="L113" s="96"/>
    </row>
    <row r="114" spans="1:12" ht="12">
      <c r="A114" s="5"/>
      <c r="B114" s="5"/>
      <c r="C114" s="5"/>
      <c r="D114" s="12"/>
      <c r="E114" s="5"/>
      <c r="F114" s="5"/>
      <c r="G114" s="96" t="s">
        <v>265</v>
      </c>
      <c r="H114" s="96"/>
      <c r="I114" s="96"/>
      <c r="J114" s="96"/>
      <c r="K114" s="96"/>
      <c r="L114" s="96"/>
    </row>
    <row r="115" spans="1:12" ht="12">
      <c r="A115" s="11"/>
      <c r="B115" s="12"/>
      <c r="C115" s="12"/>
      <c r="D115" s="12"/>
      <c r="E115" s="5"/>
      <c r="F115" s="5"/>
      <c r="G115" s="96"/>
      <c r="H115" s="96"/>
      <c r="I115" s="96"/>
      <c r="J115" s="96"/>
      <c r="K115" s="96"/>
      <c r="L115" s="96"/>
    </row>
    <row r="116" spans="1:12" ht="12">
      <c r="A116" s="11"/>
      <c r="B116" s="12"/>
      <c r="C116" s="12"/>
      <c r="D116" s="12"/>
      <c r="E116" s="5"/>
      <c r="F116" s="5"/>
      <c r="G116" s="5"/>
      <c r="H116" s="12"/>
      <c r="I116" s="12"/>
      <c r="J116" s="12"/>
      <c r="K116" s="12"/>
      <c r="L116" s="12"/>
    </row>
    <row r="117" spans="1:12" ht="12">
      <c r="A117" s="11"/>
      <c r="B117" s="12"/>
      <c r="C117" s="12"/>
      <c r="D117" s="12"/>
      <c r="E117" s="5"/>
      <c r="F117" s="5"/>
      <c r="G117" s="5"/>
      <c r="H117" s="12"/>
      <c r="I117" s="12"/>
      <c r="J117" s="12"/>
      <c r="K117" s="12"/>
      <c r="L117" s="12"/>
    </row>
    <row r="118" spans="1:12" ht="23.25">
      <c r="A118" s="114" t="s">
        <v>257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2"/>
    </row>
    <row r="119" spans="1:12" ht="12">
      <c r="A119" s="11"/>
      <c r="B119" s="12"/>
      <c r="C119" s="12"/>
      <c r="D119" s="12"/>
      <c r="E119" s="5"/>
      <c r="F119" s="5"/>
      <c r="G119" s="5"/>
      <c r="H119" s="12"/>
      <c r="I119" s="12"/>
      <c r="J119" s="12"/>
      <c r="K119" s="12"/>
      <c r="L119" s="12"/>
    </row>
    <row r="120" spans="1:11" ht="21.75" customHeight="1">
      <c r="A120" s="115" t="s">
        <v>228</v>
      </c>
      <c r="B120" s="116"/>
      <c r="C120" s="117"/>
      <c r="D120" s="117"/>
      <c r="E120" s="117" t="s">
        <v>217</v>
      </c>
      <c r="F120" s="117"/>
      <c r="G120" s="118" t="s">
        <v>236</v>
      </c>
      <c r="H120" s="118"/>
      <c r="I120" s="118"/>
      <c r="J120" s="119" t="s">
        <v>256</v>
      </c>
      <c r="K120" s="119"/>
    </row>
    <row r="121" spans="1:11" ht="21.75" customHeight="1">
      <c r="A121" s="120" t="s">
        <v>218</v>
      </c>
      <c r="B121" s="121"/>
      <c r="C121" s="121"/>
      <c r="D121" s="121"/>
      <c r="E121" s="121"/>
      <c r="F121" s="122"/>
      <c r="G121" s="118"/>
      <c r="H121" s="118"/>
      <c r="I121" s="118"/>
      <c r="J121" s="119"/>
      <c r="K121" s="119"/>
    </row>
    <row r="122" spans="1:11" ht="14.25">
      <c r="A122" s="123" t="s">
        <v>12</v>
      </c>
      <c r="B122" s="124"/>
      <c r="C122" s="125" t="s">
        <v>229</v>
      </c>
      <c r="D122" s="125"/>
      <c r="E122" s="126" t="s">
        <v>215</v>
      </c>
      <c r="F122" s="126"/>
      <c r="G122" s="98" t="s">
        <v>250</v>
      </c>
      <c r="H122" s="98"/>
      <c r="I122" s="98"/>
      <c r="J122" s="127">
        <f aca="true" t="shared" si="4" ref="J122:J141">COUNTIF($G$16:$I$104,G122)</f>
        <v>0</v>
      </c>
      <c r="K122" s="128"/>
    </row>
    <row r="123" spans="1:11" ht="14.25">
      <c r="A123" s="123" t="s">
        <v>12</v>
      </c>
      <c r="B123" s="124"/>
      <c r="C123" s="125" t="s">
        <v>230</v>
      </c>
      <c r="D123" s="125"/>
      <c r="E123" s="126" t="s">
        <v>239</v>
      </c>
      <c r="F123" s="126"/>
      <c r="G123" s="98" t="s">
        <v>251</v>
      </c>
      <c r="H123" s="98"/>
      <c r="I123" s="98"/>
      <c r="J123" s="127">
        <f t="shared" si="4"/>
        <v>0</v>
      </c>
      <c r="K123" s="128"/>
    </row>
    <row r="124" spans="1:11" ht="14.25">
      <c r="A124" s="123" t="s">
        <v>12</v>
      </c>
      <c r="B124" s="124"/>
      <c r="C124" s="125" t="s">
        <v>231</v>
      </c>
      <c r="D124" s="125"/>
      <c r="E124" s="126" t="s">
        <v>216</v>
      </c>
      <c r="F124" s="126"/>
      <c r="G124" s="98" t="s">
        <v>201</v>
      </c>
      <c r="H124" s="98"/>
      <c r="I124" s="98"/>
      <c r="J124" s="127">
        <f t="shared" si="4"/>
        <v>0</v>
      </c>
      <c r="K124" s="128"/>
    </row>
    <row r="125" spans="1:22" s="2" customFormat="1" ht="14.25">
      <c r="A125" s="123" t="s">
        <v>12</v>
      </c>
      <c r="B125" s="124"/>
      <c r="C125" s="125" t="s">
        <v>232</v>
      </c>
      <c r="D125" s="125"/>
      <c r="E125" s="126" t="s">
        <v>240</v>
      </c>
      <c r="F125" s="126"/>
      <c r="G125" s="98" t="s">
        <v>247</v>
      </c>
      <c r="H125" s="98"/>
      <c r="I125" s="98"/>
      <c r="J125" s="127">
        <f t="shared" si="4"/>
        <v>2</v>
      </c>
      <c r="K125" s="128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2" customFormat="1" ht="14.25" customHeight="1">
      <c r="A126" s="129" t="s">
        <v>259</v>
      </c>
      <c r="B126" s="130"/>
      <c r="C126" s="130"/>
      <c r="D126" s="130"/>
      <c r="E126" s="130"/>
      <c r="F126" s="131"/>
      <c r="G126" s="98"/>
      <c r="H126" s="98"/>
      <c r="I126" s="98"/>
      <c r="J126" s="127">
        <f t="shared" si="4"/>
        <v>0</v>
      </c>
      <c r="K126" s="128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2" customFormat="1" ht="14.25">
      <c r="A127" s="123" t="s">
        <v>233</v>
      </c>
      <c r="B127" s="124"/>
      <c r="C127" s="125" t="s">
        <v>229</v>
      </c>
      <c r="D127" s="125"/>
      <c r="E127" s="126" t="s">
        <v>220</v>
      </c>
      <c r="F127" s="126"/>
      <c r="G127" s="98" t="s">
        <v>252</v>
      </c>
      <c r="H127" s="98"/>
      <c r="I127" s="98"/>
      <c r="J127" s="127">
        <f t="shared" si="4"/>
        <v>0</v>
      </c>
      <c r="K127" s="128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2" customFormat="1" ht="14.25">
      <c r="A128" s="123" t="s">
        <v>233</v>
      </c>
      <c r="B128" s="124"/>
      <c r="C128" s="125" t="s">
        <v>230</v>
      </c>
      <c r="D128" s="125"/>
      <c r="E128" s="126" t="s">
        <v>241</v>
      </c>
      <c r="F128" s="126"/>
      <c r="G128" s="98" t="s">
        <v>249</v>
      </c>
      <c r="H128" s="98"/>
      <c r="I128" s="98"/>
      <c r="J128" s="127">
        <f t="shared" si="4"/>
        <v>1</v>
      </c>
      <c r="K128" s="128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2" customFormat="1" ht="14.25">
      <c r="A129" s="123" t="s">
        <v>233</v>
      </c>
      <c r="B129" s="124"/>
      <c r="C129" s="125" t="s">
        <v>231</v>
      </c>
      <c r="D129" s="125"/>
      <c r="E129" s="126" t="s">
        <v>221</v>
      </c>
      <c r="F129" s="126"/>
      <c r="G129" s="98" t="s">
        <v>237</v>
      </c>
      <c r="H129" s="98"/>
      <c r="I129" s="98"/>
      <c r="J129" s="127">
        <f t="shared" si="4"/>
        <v>0</v>
      </c>
      <c r="K129" s="128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2" customFormat="1" ht="14.25">
      <c r="A130" s="123" t="s">
        <v>233</v>
      </c>
      <c r="B130" s="124"/>
      <c r="C130" s="125" t="s">
        <v>232</v>
      </c>
      <c r="D130" s="125"/>
      <c r="E130" s="126" t="s">
        <v>242</v>
      </c>
      <c r="F130" s="126"/>
      <c r="G130" s="98" t="s">
        <v>248</v>
      </c>
      <c r="H130" s="98"/>
      <c r="I130" s="98"/>
      <c r="J130" s="127">
        <f t="shared" si="4"/>
        <v>37</v>
      </c>
      <c r="K130" s="128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2" customFormat="1" ht="14.25" customHeight="1">
      <c r="A131" s="129" t="s">
        <v>219</v>
      </c>
      <c r="B131" s="130"/>
      <c r="C131" s="130"/>
      <c r="D131" s="130"/>
      <c r="E131" s="130"/>
      <c r="F131" s="131"/>
      <c r="G131" s="98"/>
      <c r="H131" s="98"/>
      <c r="I131" s="98"/>
      <c r="J131" s="127">
        <f t="shared" si="4"/>
        <v>0</v>
      </c>
      <c r="K131" s="128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2" customFormat="1" ht="14.25">
      <c r="A132" s="123" t="s">
        <v>234</v>
      </c>
      <c r="B132" s="124"/>
      <c r="C132" s="125" t="s">
        <v>229</v>
      </c>
      <c r="D132" s="125"/>
      <c r="E132" s="126" t="s">
        <v>222</v>
      </c>
      <c r="F132" s="126"/>
      <c r="G132" s="98" t="s">
        <v>61</v>
      </c>
      <c r="H132" s="98"/>
      <c r="I132" s="98"/>
      <c r="J132" s="127">
        <f t="shared" si="4"/>
        <v>18</v>
      </c>
      <c r="K132" s="128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2" customFormat="1" ht="14.25">
      <c r="A133" s="123" t="s">
        <v>234</v>
      </c>
      <c r="B133" s="124"/>
      <c r="C133" s="125" t="s">
        <v>230</v>
      </c>
      <c r="D133" s="125"/>
      <c r="E133" s="126" t="s">
        <v>245</v>
      </c>
      <c r="F133" s="126"/>
      <c r="G133" s="98" t="s">
        <v>177</v>
      </c>
      <c r="H133" s="98"/>
      <c r="I133" s="98"/>
      <c r="J133" s="127">
        <f t="shared" si="4"/>
        <v>18</v>
      </c>
      <c r="K133" s="128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2" customFormat="1" ht="14.25">
      <c r="A134" s="123" t="s">
        <v>234</v>
      </c>
      <c r="B134" s="124"/>
      <c r="C134" s="125" t="s">
        <v>231</v>
      </c>
      <c r="D134" s="125"/>
      <c r="E134" s="126" t="s">
        <v>223</v>
      </c>
      <c r="F134" s="126"/>
      <c r="G134" s="98" t="s">
        <v>211</v>
      </c>
      <c r="H134" s="98"/>
      <c r="I134" s="98"/>
      <c r="J134" s="127">
        <f t="shared" si="4"/>
        <v>6</v>
      </c>
      <c r="K134" s="128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2" customFormat="1" ht="14.25">
      <c r="A135" s="123" t="s">
        <v>234</v>
      </c>
      <c r="B135" s="124"/>
      <c r="C135" s="125" t="s">
        <v>232</v>
      </c>
      <c r="D135" s="125"/>
      <c r="E135" s="126" t="s">
        <v>244</v>
      </c>
      <c r="F135" s="126"/>
      <c r="G135" s="98" t="s">
        <v>243</v>
      </c>
      <c r="H135" s="98"/>
      <c r="I135" s="98"/>
      <c r="J135" s="127">
        <f t="shared" si="4"/>
        <v>3</v>
      </c>
      <c r="K135" s="128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2" customFormat="1" ht="14.25" customHeight="1">
      <c r="A136" s="129" t="s">
        <v>224</v>
      </c>
      <c r="B136" s="130"/>
      <c r="C136" s="130"/>
      <c r="D136" s="130"/>
      <c r="E136" s="130"/>
      <c r="F136" s="131"/>
      <c r="G136" s="98"/>
      <c r="H136" s="98"/>
      <c r="I136" s="98"/>
      <c r="J136" s="127">
        <f t="shared" si="4"/>
        <v>0</v>
      </c>
      <c r="K136" s="128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2" customFormat="1" ht="14.25">
      <c r="A137" s="123" t="s">
        <v>235</v>
      </c>
      <c r="B137" s="124"/>
      <c r="C137" s="125" t="s">
        <v>229</v>
      </c>
      <c r="D137" s="125"/>
      <c r="E137" s="126" t="s">
        <v>225</v>
      </c>
      <c r="F137" s="126"/>
      <c r="G137" s="98" t="s">
        <v>176</v>
      </c>
      <c r="H137" s="98"/>
      <c r="I137" s="98"/>
      <c r="J137" s="127">
        <f t="shared" si="4"/>
        <v>2</v>
      </c>
      <c r="K137" s="128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2" customFormat="1" ht="14.25">
      <c r="A138" s="123" t="s">
        <v>235</v>
      </c>
      <c r="B138" s="124"/>
      <c r="C138" s="125" t="s">
        <v>230</v>
      </c>
      <c r="D138" s="125"/>
      <c r="E138" s="126" t="s">
        <v>238</v>
      </c>
      <c r="F138" s="126"/>
      <c r="G138" s="98" t="s">
        <v>210</v>
      </c>
      <c r="H138" s="98"/>
      <c r="I138" s="98"/>
      <c r="J138" s="127">
        <f t="shared" si="4"/>
        <v>2</v>
      </c>
      <c r="K138" s="128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2" customFormat="1" ht="14.25">
      <c r="A139" s="123" t="s">
        <v>235</v>
      </c>
      <c r="B139" s="124"/>
      <c r="C139" s="125" t="s">
        <v>231</v>
      </c>
      <c r="D139" s="125"/>
      <c r="E139" s="126" t="s">
        <v>169</v>
      </c>
      <c r="F139" s="126"/>
      <c r="G139" s="98" t="s">
        <v>168</v>
      </c>
      <c r="H139" s="98"/>
      <c r="I139" s="98"/>
      <c r="J139" s="127">
        <f t="shared" si="4"/>
        <v>0</v>
      </c>
      <c r="K139" s="128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2" customFormat="1" ht="14.25">
      <c r="A140" s="123" t="s">
        <v>235</v>
      </c>
      <c r="B140" s="124"/>
      <c r="C140" s="125" t="s">
        <v>232</v>
      </c>
      <c r="D140" s="125"/>
      <c r="E140" s="126" t="s">
        <v>226</v>
      </c>
      <c r="F140" s="126"/>
      <c r="G140" s="98" t="s">
        <v>253</v>
      </c>
      <c r="H140" s="98"/>
      <c r="I140" s="98"/>
      <c r="J140" s="127">
        <f t="shared" si="4"/>
        <v>0</v>
      </c>
      <c r="K140" s="128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2" customFormat="1" ht="14.25">
      <c r="A141" s="123" t="s">
        <v>235</v>
      </c>
      <c r="B141" s="124"/>
      <c r="C141" s="125" t="s">
        <v>246</v>
      </c>
      <c r="D141" s="125"/>
      <c r="E141" s="126" t="s">
        <v>227</v>
      </c>
      <c r="F141" s="126"/>
      <c r="G141" s="98" t="s">
        <v>254</v>
      </c>
      <c r="H141" s="98"/>
      <c r="I141" s="98"/>
      <c r="J141" s="127">
        <f t="shared" si="4"/>
        <v>0</v>
      </c>
      <c r="K141" s="128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2" customFormat="1" ht="12">
      <c r="A142" s="132" t="s">
        <v>255</v>
      </c>
      <c r="B142" s="133"/>
      <c r="C142" s="133"/>
      <c r="D142" s="133"/>
      <c r="E142" s="133"/>
      <c r="F142" s="133"/>
      <c r="G142" s="133"/>
      <c r="H142" s="133"/>
      <c r="I142" s="134"/>
      <c r="J142" s="127">
        <f>SUM(J122:K141)</f>
        <v>89</v>
      </c>
      <c r="K142" s="128"/>
      <c r="M142" s="1"/>
      <c r="N142" s="1"/>
      <c r="O142" s="1"/>
      <c r="P142" s="1"/>
      <c r="Q142" s="1"/>
      <c r="R142" s="1"/>
      <c r="S142" s="1"/>
      <c r="T142" s="1"/>
      <c r="U142" s="1"/>
      <c r="V142" s="1"/>
    </row>
  </sheetData>
  <sheetProtection/>
  <mergeCells count="214">
    <mergeCell ref="A142:I142"/>
    <mergeCell ref="J142:K142"/>
    <mergeCell ref="B10:K10"/>
    <mergeCell ref="A140:B140"/>
    <mergeCell ref="C140:D140"/>
    <mergeCell ref="E140:F140"/>
    <mergeCell ref="G140:I140"/>
    <mergeCell ref="J140:K140"/>
    <mergeCell ref="A141:B141"/>
    <mergeCell ref="C141:D141"/>
    <mergeCell ref="E141:F141"/>
    <mergeCell ref="G141:I141"/>
    <mergeCell ref="J141:K141"/>
    <mergeCell ref="A138:B138"/>
    <mergeCell ref="C138:D138"/>
    <mergeCell ref="E138:F138"/>
    <mergeCell ref="G138:I138"/>
    <mergeCell ref="J138:K138"/>
    <mergeCell ref="A139:B139"/>
    <mergeCell ref="C139:D139"/>
    <mergeCell ref="E139:F139"/>
    <mergeCell ref="G139:I139"/>
    <mergeCell ref="J139:K139"/>
    <mergeCell ref="A136:F136"/>
    <mergeCell ref="G136:I136"/>
    <mergeCell ref="J136:K136"/>
    <mergeCell ref="A137:B137"/>
    <mergeCell ref="C137:D137"/>
    <mergeCell ref="E137:F137"/>
    <mergeCell ref="G137:I137"/>
    <mergeCell ref="J137:K137"/>
    <mergeCell ref="A134:B134"/>
    <mergeCell ref="C134:D134"/>
    <mergeCell ref="E134:F134"/>
    <mergeCell ref="G134:I134"/>
    <mergeCell ref="J134:K134"/>
    <mergeCell ref="A135:B135"/>
    <mergeCell ref="C135:D135"/>
    <mergeCell ref="E135:F135"/>
    <mergeCell ref="G135:I135"/>
    <mergeCell ref="J135:K135"/>
    <mergeCell ref="A132:B132"/>
    <mergeCell ref="C132:D132"/>
    <mergeCell ref="E132:F132"/>
    <mergeCell ref="G132:I132"/>
    <mergeCell ref="J132:K132"/>
    <mergeCell ref="A133:B133"/>
    <mergeCell ref="C133:D133"/>
    <mergeCell ref="E133:F133"/>
    <mergeCell ref="G133:I133"/>
    <mergeCell ref="J133:K133"/>
    <mergeCell ref="A130:B130"/>
    <mergeCell ref="C130:D130"/>
    <mergeCell ref="E130:F130"/>
    <mergeCell ref="G130:I130"/>
    <mergeCell ref="J130:K130"/>
    <mergeCell ref="A131:F131"/>
    <mergeCell ref="G131:I131"/>
    <mergeCell ref="J131:K131"/>
    <mergeCell ref="A128:B128"/>
    <mergeCell ref="C128:D128"/>
    <mergeCell ref="E128:F128"/>
    <mergeCell ref="G128:I128"/>
    <mergeCell ref="J128:K128"/>
    <mergeCell ref="A129:B129"/>
    <mergeCell ref="C129:D129"/>
    <mergeCell ref="E129:F129"/>
    <mergeCell ref="G129:I129"/>
    <mergeCell ref="J129:K129"/>
    <mergeCell ref="A126:F126"/>
    <mergeCell ref="G126:I126"/>
    <mergeCell ref="J126:K126"/>
    <mergeCell ref="A127:B127"/>
    <mergeCell ref="C127:D127"/>
    <mergeCell ref="E127:F127"/>
    <mergeCell ref="G127:I127"/>
    <mergeCell ref="J127:K127"/>
    <mergeCell ref="A124:B124"/>
    <mergeCell ref="C124:D124"/>
    <mergeCell ref="E124:F124"/>
    <mergeCell ref="G124:I124"/>
    <mergeCell ref="J124:K124"/>
    <mergeCell ref="A125:B125"/>
    <mergeCell ref="C125:D125"/>
    <mergeCell ref="E125:F125"/>
    <mergeCell ref="G125:I125"/>
    <mergeCell ref="J125:K125"/>
    <mergeCell ref="A122:B122"/>
    <mergeCell ref="C122:D122"/>
    <mergeCell ref="E122:F122"/>
    <mergeCell ref="G122:I122"/>
    <mergeCell ref="J122:K122"/>
    <mergeCell ref="A123:B123"/>
    <mergeCell ref="C123:D123"/>
    <mergeCell ref="E123:F123"/>
    <mergeCell ref="G123:I123"/>
    <mergeCell ref="J123:K123"/>
    <mergeCell ref="A120:B120"/>
    <mergeCell ref="C120:D120"/>
    <mergeCell ref="E120:F120"/>
    <mergeCell ref="G120:I121"/>
    <mergeCell ref="J120:K121"/>
    <mergeCell ref="A121:F121"/>
    <mergeCell ref="G110:L110"/>
    <mergeCell ref="G112:L112"/>
    <mergeCell ref="G113:L113"/>
    <mergeCell ref="G114:L114"/>
    <mergeCell ref="G115:L115"/>
    <mergeCell ref="A118:K118"/>
    <mergeCell ref="G104:I104"/>
    <mergeCell ref="G105:L105"/>
    <mergeCell ref="G106:L106"/>
    <mergeCell ref="G107:L107"/>
    <mergeCell ref="G108:L108"/>
    <mergeCell ref="G109:L109"/>
    <mergeCell ref="G98:I98"/>
    <mergeCell ref="G99:I99"/>
    <mergeCell ref="G100:I100"/>
    <mergeCell ref="G101:I101"/>
    <mergeCell ref="G102:I102"/>
    <mergeCell ref="G103:I103"/>
    <mergeCell ref="G92:I92"/>
    <mergeCell ref="G93:I93"/>
    <mergeCell ref="G94:I94"/>
    <mergeCell ref="G95:I95"/>
    <mergeCell ref="G96:I96"/>
    <mergeCell ref="G97:I97"/>
    <mergeCell ref="G86:I86"/>
    <mergeCell ref="G87:I87"/>
    <mergeCell ref="G88:I88"/>
    <mergeCell ref="G89:I89"/>
    <mergeCell ref="G90:I90"/>
    <mergeCell ref="G91:I91"/>
    <mergeCell ref="G80:I80"/>
    <mergeCell ref="G81:I81"/>
    <mergeCell ref="G82:I82"/>
    <mergeCell ref="G83:I83"/>
    <mergeCell ref="G84:I84"/>
    <mergeCell ref="G85:I85"/>
    <mergeCell ref="G74:I74"/>
    <mergeCell ref="G75:I75"/>
    <mergeCell ref="G76:I76"/>
    <mergeCell ref="G77:I77"/>
    <mergeCell ref="G78:I78"/>
    <mergeCell ref="G79:I79"/>
    <mergeCell ref="G68:I68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67:I67"/>
    <mergeCell ref="G56:I56"/>
    <mergeCell ref="G57:I57"/>
    <mergeCell ref="G58:I58"/>
    <mergeCell ref="G59:I59"/>
    <mergeCell ref="G60:I60"/>
    <mergeCell ref="G61:I61"/>
    <mergeCell ref="G50:I50"/>
    <mergeCell ref="G51:I51"/>
    <mergeCell ref="G52:I52"/>
    <mergeCell ref="G53:I53"/>
    <mergeCell ref="G54:I54"/>
    <mergeCell ref="G55:I55"/>
    <mergeCell ref="G40:I40"/>
    <mergeCell ref="G41:I41"/>
    <mergeCell ref="G46:I46"/>
    <mergeCell ref="G47:I47"/>
    <mergeCell ref="G48:I48"/>
    <mergeCell ref="G49:I49"/>
    <mergeCell ref="G34:I34"/>
    <mergeCell ref="G35:I35"/>
    <mergeCell ref="G36:I36"/>
    <mergeCell ref="G37:I37"/>
    <mergeCell ref="G38:I38"/>
    <mergeCell ref="G39:I39"/>
    <mergeCell ref="G28:I28"/>
    <mergeCell ref="G29:I29"/>
    <mergeCell ref="G30:I30"/>
    <mergeCell ref="G31:I31"/>
    <mergeCell ref="G32:I32"/>
    <mergeCell ref="G33:I33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A13:A15"/>
    <mergeCell ref="B13:D15"/>
    <mergeCell ref="E13:F15"/>
    <mergeCell ref="G13:I15"/>
    <mergeCell ref="A7:L7"/>
    <mergeCell ref="D8:I8"/>
    <mergeCell ref="J8:L8"/>
    <mergeCell ref="J13:K14"/>
    <mergeCell ref="L13:L15"/>
    <mergeCell ref="A1:L1"/>
    <mergeCell ref="A2:L2"/>
    <mergeCell ref="A3:L3"/>
    <mergeCell ref="A4:L4"/>
    <mergeCell ref="A5:L5"/>
    <mergeCell ref="A6:L6"/>
  </mergeCells>
  <dataValidations count="1">
    <dataValidation type="list" allowBlank="1" showInputMessage="1" showErrorMessage="1" sqref="G16:G104">
      <formula1>$G$123:$G$142</formula1>
    </dataValidation>
  </dataValidations>
  <hyperlinks>
    <hyperlink ref="A7" r:id="rId1" display="mailto:satuanpolisipamongpraja50@gmail.com"/>
  </hyperlinks>
  <printOptions/>
  <pageMargins left="0.15748031496062992" right="0.15748031496062992" top="0.8661417322834646" bottom="1.220472440944882" header="0.5118110236220472" footer="0.5118110236220472"/>
  <pageSetup horizontalDpi="600" verticalDpi="600" orientation="portrait" paperSize="5" scale="95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11"/>
  <sheetViews>
    <sheetView tabSelected="1" view="pageBreakPreview" zoomScale="85" zoomScaleNormal="75" zoomScaleSheetLayoutView="85" zoomScalePageLayoutView="0" workbookViewId="0" topLeftCell="A7">
      <selection activeCell="H8" sqref="H8"/>
    </sheetView>
  </sheetViews>
  <sheetFormatPr defaultColWidth="9.140625" defaultRowHeight="12.75"/>
  <cols>
    <col min="1" max="1" width="6.140625" style="18" customWidth="1"/>
    <col min="2" max="2" width="14.8515625" style="18" customWidth="1"/>
    <col min="3" max="3" width="12.421875" style="35" customWidth="1"/>
    <col min="4" max="4" width="4.57421875" style="35" customWidth="1"/>
    <col min="5" max="5" width="7.28125" style="18" customWidth="1"/>
    <col min="6" max="6" width="7.28125" style="35" customWidth="1"/>
    <col min="7" max="7" width="9.8515625" style="35" customWidth="1"/>
    <col min="8" max="9" width="9.7109375" style="35" customWidth="1"/>
    <col min="10" max="17" width="9.7109375" style="18" customWidth="1"/>
    <col min="18" max="18" width="11.8515625" style="18" customWidth="1"/>
    <col min="19" max="16384" width="9.140625" style="18" customWidth="1"/>
  </cols>
  <sheetData>
    <row r="1" spans="1:18" ht="15.7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21">
      <c r="A2" s="19" t="s">
        <v>65</v>
      </c>
      <c r="B2" s="20"/>
      <c r="C2" s="21" t="s">
        <v>181</v>
      </c>
      <c r="D2" s="22"/>
      <c r="E2" s="23"/>
      <c r="F2" s="23"/>
      <c r="G2" s="23"/>
      <c r="H2" s="23"/>
      <c r="I2" s="23"/>
      <c r="Q2" s="140" t="s">
        <v>67</v>
      </c>
      <c r="R2" s="140"/>
    </row>
    <row r="3" spans="1:9" ht="14.25" customHeight="1">
      <c r="A3" s="24" t="s">
        <v>34</v>
      </c>
      <c r="B3" s="24"/>
      <c r="C3" s="141" t="s">
        <v>423</v>
      </c>
      <c r="D3" s="142"/>
      <c r="E3" s="142"/>
      <c r="F3" s="142"/>
      <c r="G3" s="142"/>
      <c r="H3" s="142"/>
      <c r="I3" s="142"/>
    </row>
    <row r="4" spans="1:9" ht="14.25" customHeight="1">
      <c r="A4" s="19" t="s">
        <v>66</v>
      </c>
      <c r="B4" s="19"/>
      <c r="C4" s="143" t="s">
        <v>425</v>
      </c>
      <c r="D4" s="143"/>
      <c r="E4" s="143"/>
      <c r="F4" s="143"/>
      <c r="G4" s="143"/>
      <c r="H4" s="143"/>
      <c r="I4" s="143"/>
    </row>
    <row r="6" spans="1:23" s="25" customFormat="1" ht="18" customHeight="1">
      <c r="A6" s="144" t="s">
        <v>14</v>
      </c>
      <c r="B6" s="144" t="s">
        <v>15</v>
      </c>
      <c r="C6" s="144"/>
      <c r="D6" s="144"/>
      <c r="E6" s="144" t="s">
        <v>63</v>
      </c>
      <c r="F6" s="144"/>
      <c r="G6" s="144"/>
      <c r="H6" s="144" t="s">
        <v>62</v>
      </c>
      <c r="I6" s="144"/>
      <c r="J6" s="144"/>
      <c r="K6" s="144"/>
      <c r="L6" s="144"/>
      <c r="M6" s="144"/>
      <c r="N6" s="144"/>
      <c r="O6" s="144"/>
      <c r="P6" s="144"/>
      <c r="Q6" s="144"/>
      <c r="R6" s="144" t="s">
        <v>79</v>
      </c>
      <c r="W6" s="26"/>
    </row>
    <row r="7" spans="1:18" s="25" customFormat="1" ht="18" customHeight="1">
      <c r="A7" s="144"/>
      <c r="B7" s="144"/>
      <c r="C7" s="144"/>
      <c r="D7" s="144"/>
      <c r="E7" s="144"/>
      <c r="F7" s="144"/>
      <c r="G7" s="144"/>
      <c r="H7" s="146">
        <v>17</v>
      </c>
      <c r="I7" s="147"/>
      <c r="J7" s="146">
        <v>18</v>
      </c>
      <c r="K7" s="147"/>
      <c r="L7" s="146">
        <v>19</v>
      </c>
      <c r="M7" s="147"/>
      <c r="N7" s="146">
        <v>20</v>
      </c>
      <c r="O7" s="147"/>
      <c r="P7" s="146">
        <v>21</v>
      </c>
      <c r="Q7" s="147"/>
      <c r="R7" s="144"/>
    </row>
    <row r="8" spans="1:18" s="25" customFormat="1" ht="18" customHeight="1" thickBot="1">
      <c r="A8" s="145"/>
      <c r="B8" s="145"/>
      <c r="C8" s="145"/>
      <c r="D8" s="145"/>
      <c r="E8" s="145"/>
      <c r="F8" s="145"/>
      <c r="G8" s="145"/>
      <c r="H8" s="27" t="s">
        <v>57</v>
      </c>
      <c r="I8" s="27" t="s">
        <v>58</v>
      </c>
      <c r="J8" s="27" t="s">
        <v>57</v>
      </c>
      <c r="K8" s="27" t="s">
        <v>58</v>
      </c>
      <c r="L8" s="27" t="s">
        <v>57</v>
      </c>
      <c r="M8" s="27" t="s">
        <v>58</v>
      </c>
      <c r="N8" s="27" t="s">
        <v>57</v>
      </c>
      <c r="O8" s="27" t="s">
        <v>58</v>
      </c>
      <c r="P8" s="27" t="s">
        <v>57</v>
      </c>
      <c r="Q8" s="27" t="s">
        <v>58</v>
      </c>
      <c r="R8" s="145"/>
    </row>
    <row r="9" spans="1:18" s="25" customFormat="1" ht="18" customHeight="1" thickTop="1">
      <c r="A9" s="36">
        <f>'TOTAL SEMUA PNS'!A20</f>
        <v>1</v>
      </c>
      <c r="B9" s="37" t="str">
        <f>'TOTAL SEMUA PNS'!B20</f>
        <v>I Ketut Arta Sedana, AP., MAP</v>
      </c>
      <c r="C9" s="38"/>
      <c r="D9" s="39"/>
      <c r="E9" s="37" t="str">
        <f>'TOTAL SEMUA PNS'!G20</f>
        <v>Pembina Tk. I / IV/b</v>
      </c>
      <c r="F9" s="38"/>
      <c r="G9" s="39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25" customFormat="1" ht="18.75" customHeight="1">
      <c r="A10" s="49">
        <f>'TOTAL SEMUA PNS'!A21</f>
        <v>2</v>
      </c>
      <c r="B10" s="50" t="str">
        <f>'TOTAL SEMUA PNS'!B21</f>
        <v>I Gusti Bagus Putra Sudewa, SH</v>
      </c>
      <c r="C10" s="51"/>
      <c r="D10" s="52"/>
      <c r="E10" s="50" t="str">
        <f>'TOTAL SEMUA PNS'!G21</f>
        <v>Pembina Tk. I / IV/b</v>
      </c>
      <c r="F10" s="51"/>
      <c r="G10" s="52"/>
      <c r="H10" s="65"/>
      <c r="I10" s="65"/>
      <c r="J10" s="90"/>
      <c r="K10" s="90"/>
      <c r="L10" s="49"/>
      <c r="M10" s="49"/>
      <c r="N10" s="65"/>
      <c r="O10" s="65"/>
      <c r="P10" s="80"/>
      <c r="Q10" s="80"/>
      <c r="R10" s="53"/>
    </row>
    <row r="11" spans="1:18" s="25" customFormat="1" ht="18.75" customHeight="1">
      <c r="A11" s="49">
        <f>'TOTAL SEMUA PNS'!A22</f>
        <v>3</v>
      </c>
      <c r="B11" s="50" t="str">
        <f>'TOTAL SEMUA PNS'!B22</f>
        <v>Gusti Ayu Putu Sarini, SH</v>
      </c>
      <c r="C11" s="41"/>
      <c r="D11" s="42"/>
      <c r="E11" s="50" t="str">
        <f>'TOTAL SEMUA PNS'!G22</f>
        <v>Pembina / IV/a</v>
      </c>
      <c r="F11" s="41"/>
      <c r="G11" s="42"/>
      <c r="H11" s="67"/>
      <c r="I11" s="67"/>
      <c r="J11" s="79"/>
      <c r="K11" s="79"/>
      <c r="L11" s="49"/>
      <c r="M11" s="49"/>
      <c r="N11" s="65"/>
      <c r="O11" s="65"/>
      <c r="P11" s="80"/>
      <c r="Q11" s="80"/>
      <c r="R11" s="45"/>
    </row>
    <row r="12" spans="1:18" s="25" customFormat="1" ht="18.75" customHeight="1">
      <c r="A12" s="49">
        <f>'TOTAL SEMUA PNS'!A23</f>
        <v>4</v>
      </c>
      <c r="B12" s="50" t="str">
        <f>'TOTAL SEMUA PNS'!B23</f>
        <v>I Gusti Made Sudiana, S.Sos.</v>
      </c>
      <c r="C12" s="41"/>
      <c r="D12" s="42"/>
      <c r="E12" s="50" t="str">
        <f>'TOTAL SEMUA PNS'!G23</f>
        <v>Pembina / IV/a</v>
      </c>
      <c r="F12" s="41"/>
      <c r="G12" s="42"/>
      <c r="H12" s="67"/>
      <c r="I12" s="67"/>
      <c r="J12" s="79"/>
      <c r="K12" s="79"/>
      <c r="L12" s="49"/>
      <c r="M12" s="49"/>
      <c r="N12" s="65"/>
      <c r="O12" s="65"/>
      <c r="P12" s="80"/>
      <c r="Q12" s="80"/>
      <c r="R12" s="45"/>
    </row>
    <row r="13" spans="1:18" s="25" customFormat="1" ht="18.75" customHeight="1">
      <c r="A13" s="49">
        <f>'TOTAL SEMUA PNS'!A24</f>
        <v>5</v>
      </c>
      <c r="B13" s="50" t="str">
        <f>'TOTAL SEMUA PNS'!B24</f>
        <v>I Made Aditya Sugiharta, S.IP.,MAP</v>
      </c>
      <c r="C13" s="41"/>
      <c r="D13" s="42"/>
      <c r="E13" s="50" t="str">
        <f>'TOTAL SEMUA PNS'!G24</f>
        <v>Penata Tk.I / III/d</v>
      </c>
      <c r="F13" s="41"/>
      <c r="G13" s="42"/>
      <c r="H13" s="67"/>
      <c r="I13" s="67"/>
      <c r="J13" s="79"/>
      <c r="K13" s="79"/>
      <c r="L13" s="49"/>
      <c r="M13" s="49"/>
      <c r="N13" s="65"/>
      <c r="O13" s="65"/>
      <c r="P13" s="80"/>
      <c r="Q13" s="80"/>
      <c r="R13" s="45"/>
    </row>
    <row r="14" spans="1:18" s="25" customFormat="1" ht="18.75" customHeight="1">
      <c r="A14" s="49">
        <f>'TOTAL SEMUA PNS'!A25</f>
        <v>6</v>
      </c>
      <c r="B14" s="50" t="str">
        <f>'TOTAL SEMUA PNS'!B25</f>
        <v>I Made Surata, SH.</v>
      </c>
      <c r="C14" s="41"/>
      <c r="D14" s="42"/>
      <c r="E14" s="50" t="str">
        <f>'TOTAL SEMUA PNS'!G25</f>
        <v>Penata Tk.I / III/d</v>
      </c>
      <c r="F14" s="41"/>
      <c r="G14" s="42"/>
      <c r="H14" s="67"/>
      <c r="I14" s="67"/>
      <c r="J14" s="79"/>
      <c r="K14" s="79"/>
      <c r="L14" s="49"/>
      <c r="M14" s="49"/>
      <c r="N14" s="65"/>
      <c r="O14" s="65"/>
      <c r="P14" s="80"/>
      <c r="Q14" s="80"/>
      <c r="R14" s="45"/>
    </row>
    <row r="15" spans="1:18" s="25" customFormat="1" ht="18.75" customHeight="1">
      <c r="A15" s="49">
        <f>'TOTAL SEMUA PNS'!A26</f>
        <v>7</v>
      </c>
      <c r="B15" s="50" t="str">
        <f>'TOTAL SEMUA PNS'!B26</f>
        <v>I Nengah Simpen, SH</v>
      </c>
      <c r="C15" s="41"/>
      <c r="D15" s="42"/>
      <c r="E15" s="50" t="str">
        <f>'TOTAL SEMUA PNS'!G26</f>
        <v>Penata Tk.I / III/d</v>
      </c>
      <c r="F15" s="41"/>
      <c r="G15" s="42"/>
      <c r="H15" s="67"/>
      <c r="I15" s="67"/>
      <c r="J15" s="79"/>
      <c r="K15" s="79"/>
      <c r="L15" s="49"/>
      <c r="M15" s="49"/>
      <c r="N15" s="65"/>
      <c r="O15" s="65"/>
      <c r="P15" s="80"/>
      <c r="Q15" s="80"/>
      <c r="R15" s="45"/>
    </row>
    <row r="16" spans="1:18" s="25" customFormat="1" ht="18.75" customHeight="1">
      <c r="A16" s="49">
        <f>'TOTAL SEMUA PNS'!A27</f>
        <v>8</v>
      </c>
      <c r="B16" s="50" t="str">
        <f>'TOTAL SEMUA PNS'!B27</f>
        <v>I Nengah Sudana Wiryawan, SE.,MAP</v>
      </c>
      <c r="C16" s="41"/>
      <c r="D16" s="42"/>
      <c r="E16" s="50" t="str">
        <f>'TOTAL SEMUA PNS'!G27</f>
        <v>Penata / III/c</v>
      </c>
      <c r="F16" s="41"/>
      <c r="G16" s="42"/>
      <c r="H16" s="67"/>
      <c r="I16" s="67"/>
      <c r="J16" s="79"/>
      <c r="K16" s="79"/>
      <c r="L16" s="49"/>
      <c r="M16" s="49"/>
      <c r="N16" s="65"/>
      <c r="O16" s="65"/>
      <c r="P16" s="80"/>
      <c r="Q16" s="80"/>
      <c r="R16" s="45"/>
    </row>
    <row r="17" spans="1:18" s="25" customFormat="1" ht="18.75" customHeight="1">
      <c r="A17" s="49">
        <f>'TOTAL SEMUA PNS'!A28</f>
        <v>9</v>
      </c>
      <c r="B17" s="50" t="str">
        <f>'TOTAL SEMUA PNS'!B28</f>
        <v>Putu Ayu Sulastri, SE</v>
      </c>
      <c r="C17" s="41"/>
      <c r="D17" s="42"/>
      <c r="E17" s="50" t="str">
        <f>'TOTAL SEMUA PNS'!G28</f>
        <v>Penata / III/c</v>
      </c>
      <c r="F17" s="41"/>
      <c r="G17" s="42"/>
      <c r="H17" s="67"/>
      <c r="I17" s="67"/>
      <c r="J17" s="79"/>
      <c r="K17" s="79"/>
      <c r="L17" s="49"/>
      <c r="M17" s="49"/>
      <c r="N17" s="65"/>
      <c r="O17" s="65"/>
      <c r="P17" s="80"/>
      <c r="Q17" s="80"/>
      <c r="R17" s="45"/>
    </row>
    <row r="18" spans="1:18" s="25" customFormat="1" ht="18.75" customHeight="1">
      <c r="A18" s="49">
        <f>'TOTAL SEMUA PNS'!A29</f>
        <v>10</v>
      </c>
      <c r="B18" s="50" t="str">
        <f>'TOTAL SEMUA PNS'!B29</f>
        <v>I Gusti Ayu Agung Kusmala Dewi, SE</v>
      </c>
      <c r="C18" s="41"/>
      <c r="D18" s="42"/>
      <c r="E18" s="50" t="str">
        <f>'TOTAL SEMUA PNS'!G29</f>
        <v>Penata / III/c</v>
      </c>
      <c r="F18" s="41"/>
      <c r="G18" s="42"/>
      <c r="H18" s="67"/>
      <c r="I18" s="67"/>
      <c r="J18" s="79"/>
      <c r="K18" s="79"/>
      <c r="L18" s="49"/>
      <c r="M18" s="49"/>
      <c r="N18" s="65"/>
      <c r="O18" s="65"/>
      <c r="P18" s="80"/>
      <c r="Q18" s="80"/>
      <c r="R18" s="45"/>
    </row>
    <row r="19" spans="1:18" s="25" customFormat="1" ht="18.75" customHeight="1">
      <c r="A19" s="49">
        <f>'TOTAL SEMUA PNS'!A30</f>
        <v>11</v>
      </c>
      <c r="B19" s="50" t="str">
        <f>'TOTAL SEMUA PNS'!B30</f>
        <v>I Gede Arianta Pariatna, SE</v>
      </c>
      <c r="C19" s="41"/>
      <c r="D19" s="42"/>
      <c r="E19" s="50" t="str">
        <f>'TOTAL SEMUA PNS'!G30</f>
        <v>Penata / III/c</v>
      </c>
      <c r="F19" s="41"/>
      <c r="G19" s="42"/>
      <c r="H19" s="67"/>
      <c r="I19" s="67"/>
      <c r="J19" s="79"/>
      <c r="K19" s="79"/>
      <c r="L19" s="49"/>
      <c r="M19" s="49"/>
      <c r="N19" s="65"/>
      <c r="O19" s="65"/>
      <c r="P19" s="80"/>
      <c r="Q19" s="80"/>
      <c r="R19" s="45"/>
    </row>
    <row r="20" spans="1:18" s="25" customFormat="1" ht="18.75" customHeight="1">
      <c r="A20" s="49">
        <f>'TOTAL SEMUA PNS'!A31</f>
        <v>12</v>
      </c>
      <c r="B20" s="50" t="str">
        <f>'TOTAL SEMUA PNS'!B31</f>
        <v>I Ketut Astawa, SE</v>
      </c>
      <c r="C20" s="41"/>
      <c r="D20" s="42"/>
      <c r="E20" s="50" t="str">
        <f>'TOTAL SEMUA PNS'!G31</f>
        <v>Penata / III/c</v>
      </c>
      <c r="F20" s="41"/>
      <c r="G20" s="42"/>
      <c r="H20" s="67"/>
      <c r="I20" s="67"/>
      <c r="J20" s="79"/>
      <c r="K20" s="79"/>
      <c r="L20" s="49"/>
      <c r="M20" s="49"/>
      <c r="N20" s="65"/>
      <c r="O20" s="65"/>
      <c r="P20" s="80"/>
      <c r="Q20" s="80"/>
      <c r="R20" s="45"/>
    </row>
    <row r="21" spans="1:19" s="25" customFormat="1" ht="18.75" customHeight="1">
      <c r="A21" s="49">
        <f>'TOTAL SEMUA PNS'!A32</f>
        <v>13</v>
      </c>
      <c r="B21" s="50" t="str">
        <f>'TOTAL SEMUA PNS'!B32</f>
        <v>I Gede Budiasa, SE.</v>
      </c>
      <c r="C21" s="41"/>
      <c r="D21" s="42"/>
      <c r="E21" s="50" t="str">
        <f>'TOTAL SEMUA PNS'!G32</f>
        <v>Penata / III/c</v>
      </c>
      <c r="F21" s="41"/>
      <c r="G21" s="42"/>
      <c r="H21" s="67"/>
      <c r="I21" s="67"/>
      <c r="J21" s="79"/>
      <c r="K21" s="79"/>
      <c r="L21" s="49"/>
      <c r="M21" s="49"/>
      <c r="N21" s="65"/>
      <c r="O21" s="65"/>
      <c r="P21" s="80"/>
      <c r="Q21" s="80"/>
      <c r="R21" s="45"/>
      <c r="S21" s="25" t="s">
        <v>77</v>
      </c>
    </row>
    <row r="22" spans="1:18" s="25" customFormat="1" ht="18.75" customHeight="1">
      <c r="A22" s="49">
        <f>'TOTAL SEMUA PNS'!A33</f>
        <v>14</v>
      </c>
      <c r="B22" s="50" t="str">
        <f>'TOTAL SEMUA PNS'!B33</f>
        <v>I Nengah Ruta</v>
      </c>
      <c r="C22" s="41"/>
      <c r="D22" s="42"/>
      <c r="E22" s="50" t="str">
        <f>'TOTAL SEMUA PNS'!G33</f>
        <v>Penata Muda Tk.I / III/b </v>
      </c>
      <c r="F22" s="41"/>
      <c r="G22" s="42"/>
      <c r="H22" s="67"/>
      <c r="I22" s="67"/>
      <c r="J22" s="79"/>
      <c r="K22" s="79"/>
      <c r="L22" s="49"/>
      <c r="M22" s="49"/>
      <c r="N22" s="65"/>
      <c r="O22" s="65"/>
      <c r="P22" s="80"/>
      <c r="Q22" s="80"/>
      <c r="R22" s="45"/>
    </row>
    <row r="23" spans="1:18" s="25" customFormat="1" ht="18.75" customHeight="1">
      <c r="A23" s="49">
        <f>'TOTAL SEMUA PNS'!A34</f>
        <v>15</v>
      </c>
      <c r="B23" s="50" t="str">
        <f>'TOTAL SEMUA PNS'!B34</f>
        <v>Dewa Made Geria</v>
      </c>
      <c r="C23" s="41"/>
      <c r="D23" s="42"/>
      <c r="E23" s="50" t="str">
        <f>'TOTAL SEMUA PNS'!G34</f>
        <v>Penata Muda Tk.I / III/b </v>
      </c>
      <c r="F23" s="41"/>
      <c r="G23" s="42"/>
      <c r="H23" s="67"/>
      <c r="I23" s="67"/>
      <c r="J23" s="79"/>
      <c r="K23" s="79"/>
      <c r="L23" s="49"/>
      <c r="M23" s="49"/>
      <c r="N23" s="65"/>
      <c r="O23" s="65"/>
      <c r="P23" s="80"/>
      <c r="Q23" s="80"/>
      <c r="R23" s="45"/>
    </row>
    <row r="24" spans="1:18" s="25" customFormat="1" ht="18.75" customHeight="1">
      <c r="A24" s="49">
        <f>'TOTAL SEMUA PNS'!A35</f>
        <v>16</v>
      </c>
      <c r="B24" s="50" t="str">
        <f>'TOTAL SEMUA PNS'!B35</f>
        <v>I Made Merta</v>
      </c>
      <c r="C24" s="41"/>
      <c r="D24" s="42"/>
      <c r="E24" s="50" t="str">
        <f>'TOTAL SEMUA PNS'!G35</f>
        <v>Penata Muda Tk.I / III/b </v>
      </c>
      <c r="F24" s="41"/>
      <c r="G24" s="42"/>
      <c r="H24" s="67"/>
      <c r="I24" s="67"/>
      <c r="J24" s="79"/>
      <c r="K24" s="79"/>
      <c r="L24" s="49"/>
      <c r="M24" s="49"/>
      <c r="N24" s="65"/>
      <c r="O24" s="65"/>
      <c r="P24" s="80"/>
      <c r="Q24" s="80"/>
      <c r="R24" s="45"/>
    </row>
    <row r="25" spans="1:18" s="25" customFormat="1" ht="18.75" customHeight="1">
      <c r="A25" s="49">
        <f>'TOTAL SEMUA PNS'!A36</f>
        <v>17</v>
      </c>
      <c r="B25" s="50" t="str">
        <f>'TOTAL SEMUA PNS'!B36</f>
        <v>Ni Made Suci, SE.</v>
      </c>
      <c r="C25" s="41"/>
      <c r="D25" s="42"/>
      <c r="E25" s="50" t="str">
        <f>'TOTAL SEMUA PNS'!G36</f>
        <v>Penata Muda Tk.I / III/b </v>
      </c>
      <c r="F25" s="41"/>
      <c r="G25" s="42"/>
      <c r="H25" s="67"/>
      <c r="I25" s="67"/>
      <c r="J25" s="79"/>
      <c r="K25" s="79"/>
      <c r="L25" s="49"/>
      <c r="M25" s="49"/>
      <c r="N25" s="65"/>
      <c r="O25" s="65"/>
      <c r="P25" s="80"/>
      <c r="Q25" s="80"/>
      <c r="R25" s="45"/>
    </row>
    <row r="26" spans="1:18" s="25" customFormat="1" ht="18.75" customHeight="1">
      <c r="A26" s="49">
        <f>'TOTAL SEMUA PNS'!A37</f>
        <v>18</v>
      </c>
      <c r="B26" s="50" t="str">
        <f>'TOTAL SEMUA PNS'!B37</f>
        <v>I Komang Kawi, SE</v>
      </c>
      <c r="C26" s="41"/>
      <c r="D26" s="42"/>
      <c r="E26" s="50" t="str">
        <f>'TOTAL SEMUA PNS'!G37</f>
        <v>Penata Muda Tk.I / III/b </v>
      </c>
      <c r="F26" s="41"/>
      <c r="G26" s="42"/>
      <c r="H26" s="67"/>
      <c r="I26" s="67"/>
      <c r="J26" s="79"/>
      <c r="K26" s="79"/>
      <c r="L26" s="49"/>
      <c r="M26" s="49"/>
      <c r="N26" s="65"/>
      <c r="O26" s="65"/>
      <c r="P26" s="80"/>
      <c r="Q26" s="80"/>
      <c r="R26" s="45"/>
    </row>
    <row r="27" spans="1:18" s="25" customFormat="1" ht="18.75" customHeight="1">
      <c r="A27" s="49">
        <f>'TOTAL SEMUA PNS'!A38</f>
        <v>19</v>
      </c>
      <c r="B27" s="50" t="str">
        <f>'TOTAL SEMUA PNS'!B38</f>
        <v>I Wayan Surana, SE</v>
      </c>
      <c r="C27" s="41"/>
      <c r="D27" s="42"/>
      <c r="E27" s="50" t="str">
        <f>'TOTAL SEMUA PNS'!G38</f>
        <v>Penata Muda Tk.I / III/b </v>
      </c>
      <c r="F27" s="41"/>
      <c r="G27" s="42"/>
      <c r="H27" s="67" t="s">
        <v>77</v>
      </c>
      <c r="I27" s="67"/>
      <c r="J27" s="79"/>
      <c r="K27" s="79"/>
      <c r="L27" s="49"/>
      <c r="M27" s="49"/>
      <c r="N27" s="65"/>
      <c r="O27" s="65"/>
      <c r="P27" s="80"/>
      <c r="Q27" s="80"/>
      <c r="R27" s="45"/>
    </row>
    <row r="28" spans="1:18" s="25" customFormat="1" ht="18.75" customHeight="1">
      <c r="A28" s="49">
        <f>'TOTAL SEMUA PNS'!A39</f>
        <v>20</v>
      </c>
      <c r="B28" s="50" t="str">
        <f>'TOTAL SEMUA PNS'!B39</f>
        <v>I Gede Oka Arnawa, SE</v>
      </c>
      <c r="C28" s="41"/>
      <c r="D28" s="42"/>
      <c r="E28" s="50" t="str">
        <f>'TOTAL SEMUA PNS'!G39</f>
        <v>Penata Muda Tk.I / III/b </v>
      </c>
      <c r="F28" s="41"/>
      <c r="G28" s="42"/>
      <c r="H28" s="67"/>
      <c r="I28" s="67"/>
      <c r="J28" s="79"/>
      <c r="K28" s="79"/>
      <c r="L28" s="49"/>
      <c r="M28" s="49"/>
      <c r="N28" s="65"/>
      <c r="O28" s="65"/>
      <c r="P28" s="80"/>
      <c r="Q28" s="80"/>
      <c r="R28" s="45"/>
    </row>
    <row r="29" spans="1:18" s="25" customFormat="1" ht="18.75" customHeight="1">
      <c r="A29" s="49">
        <f>'TOTAL SEMUA PNS'!A40</f>
        <v>21</v>
      </c>
      <c r="B29" s="50" t="str">
        <f>'TOTAL SEMUA PNS'!B40</f>
        <v>I Wayan Siki, SE</v>
      </c>
      <c r="C29" s="41"/>
      <c r="D29" s="42"/>
      <c r="E29" s="50" t="str">
        <f>'TOTAL SEMUA PNS'!G40</f>
        <v>Penata Muda Tk.I / III/b </v>
      </c>
      <c r="F29" s="41"/>
      <c r="G29" s="42"/>
      <c r="H29" s="67"/>
      <c r="I29" s="67"/>
      <c r="J29" s="79"/>
      <c r="K29" s="79"/>
      <c r="L29" s="49"/>
      <c r="M29" s="49"/>
      <c r="N29" s="65"/>
      <c r="O29" s="65"/>
      <c r="P29" s="80"/>
      <c r="Q29" s="80"/>
      <c r="R29" s="45"/>
    </row>
    <row r="30" spans="1:18" s="25" customFormat="1" ht="18.75" customHeight="1">
      <c r="A30" s="49">
        <f>'TOTAL SEMUA PNS'!A41</f>
        <v>22</v>
      </c>
      <c r="B30" s="50" t="str">
        <f>'TOTAL SEMUA PNS'!B41</f>
        <v>I Ketut Siki, SH</v>
      </c>
      <c r="C30" s="41"/>
      <c r="D30" s="42"/>
      <c r="E30" s="50" t="str">
        <f>'TOTAL SEMUA PNS'!G41</f>
        <v>Penata Muda Tk.I / III/b </v>
      </c>
      <c r="F30" s="41"/>
      <c r="G30" s="42"/>
      <c r="H30" s="67"/>
      <c r="I30" s="67"/>
      <c r="J30" s="79"/>
      <c r="K30" s="79"/>
      <c r="L30" s="49"/>
      <c r="M30" s="49"/>
      <c r="N30" s="65"/>
      <c r="O30" s="65"/>
      <c r="P30" s="80"/>
      <c r="Q30" s="80"/>
      <c r="R30" s="45"/>
    </row>
    <row r="31" spans="1:18" s="25" customFormat="1" ht="18.75" customHeight="1">
      <c r="A31" s="49">
        <f>'TOTAL SEMUA PNS'!A42</f>
        <v>23</v>
      </c>
      <c r="B31" s="50" t="str">
        <f>'TOTAL SEMUA PNS'!B42</f>
        <v>I Gede Suputra, SH</v>
      </c>
      <c r="C31" s="41"/>
      <c r="D31" s="42"/>
      <c r="E31" s="50" t="str">
        <f>'TOTAL SEMUA PNS'!G42</f>
        <v>Penata Muda Tk.I / III/b </v>
      </c>
      <c r="F31" s="41"/>
      <c r="G31" s="42"/>
      <c r="H31" s="67"/>
      <c r="I31" s="67"/>
      <c r="J31" s="79"/>
      <c r="K31" s="79"/>
      <c r="L31" s="49"/>
      <c r="M31" s="49"/>
      <c r="N31" s="65"/>
      <c r="O31" s="65"/>
      <c r="P31" s="80"/>
      <c r="Q31" s="80"/>
      <c r="R31" s="45"/>
    </row>
    <row r="32" spans="1:18" s="25" customFormat="1" ht="18.75" customHeight="1">
      <c r="A32" s="49">
        <f>'TOTAL SEMUA PNS'!A43</f>
        <v>24</v>
      </c>
      <c r="B32" s="50" t="str">
        <f>'TOTAL SEMUA PNS'!B43</f>
        <v>I Nengah Madeana, SH</v>
      </c>
      <c r="C32" s="41"/>
      <c r="D32" s="42"/>
      <c r="E32" s="50" t="str">
        <f>'TOTAL SEMUA PNS'!G43</f>
        <v>Penata Muda Tk.I / III/b </v>
      </c>
      <c r="F32" s="41"/>
      <c r="G32" s="42"/>
      <c r="H32" s="67"/>
      <c r="I32" s="67"/>
      <c r="J32" s="79"/>
      <c r="K32" s="79"/>
      <c r="L32" s="49"/>
      <c r="M32" s="49"/>
      <c r="N32" s="65"/>
      <c r="O32" s="65"/>
      <c r="P32" s="80"/>
      <c r="Q32" s="80"/>
      <c r="R32" s="45"/>
    </row>
    <row r="33" spans="1:18" s="25" customFormat="1" ht="18.75" customHeight="1">
      <c r="A33" s="49">
        <f>'TOTAL SEMUA PNS'!A44</f>
        <v>25</v>
      </c>
      <c r="B33" s="50" t="str">
        <f>'TOTAL SEMUA PNS'!B44</f>
        <v>Ida Bagus Putu Sogata, SH</v>
      </c>
      <c r="C33" s="41"/>
      <c r="D33" s="42"/>
      <c r="E33" s="50" t="str">
        <f>'TOTAL SEMUA PNS'!G44</f>
        <v>Penata Muda Tk.I / III/b </v>
      </c>
      <c r="F33" s="41"/>
      <c r="G33" s="42"/>
      <c r="H33" s="67"/>
      <c r="I33" s="67"/>
      <c r="J33" s="79"/>
      <c r="K33" s="79"/>
      <c r="L33" s="49"/>
      <c r="M33" s="49"/>
      <c r="N33" s="65"/>
      <c r="O33" s="65"/>
      <c r="P33" s="80"/>
      <c r="Q33" s="80"/>
      <c r="R33" s="45"/>
    </row>
    <row r="34" spans="1:18" s="25" customFormat="1" ht="18.75" customHeight="1">
      <c r="A34" s="49">
        <f>'TOTAL SEMUA PNS'!A45</f>
        <v>26</v>
      </c>
      <c r="B34" s="50" t="str">
        <f>'TOTAL SEMUA PNS'!B45</f>
        <v>I Gusti Ngurah Agung Atmaja, SE</v>
      </c>
      <c r="C34" s="41"/>
      <c r="D34" s="42"/>
      <c r="E34" s="50" t="str">
        <f>'TOTAL SEMUA PNS'!G45</f>
        <v>Penata Muda Tk.I / III/b </v>
      </c>
      <c r="F34" s="41"/>
      <c r="G34" s="42"/>
      <c r="H34" s="67"/>
      <c r="I34" s="67"/>
      <c r="J34" s="79"/>
      <c r="K34" s="79"/>
      <c r="L34" s="49"/>
      <c r="M34" s="49"/>
      <c r="N34" s="65"/>
      <c r="O34" s="65"/>
      <c r="P34" s="80"/>
      <c r="Q34" s="80"/>
      <c r="R34" s="45"/>
    </row>
    <row r="35" spans="1:18" s="25" customFormat="1" ht="18.75" customHeight="1">
      <c r="A35" s="49">
        <f>'TOTAL SEMUA PNS'!A46</f>
        <v>27</v>
      </c>
      <c r="B35" s="50" t="str">
        <f>'TOTAL SEMUA PNS'!B46</f>
        <v>Ni Made Sudiasih, SE</v>
      </c>
      <c r="C35" s="41"/>
      <c r="D35" s="42"/>
      <c r="E35" s="50" t="str">
        <f>'TOTAL SEMUA PNS'!G46</f>
        <v>Penata Muda Tk.I / III/b </v>
      </c>
      <c r="F35" s="41"/>
      <c r="G35" s="42"/>
      <c r="H35" s="67"/>
      <c r="I35" s="67"/>
      <c r="J35" s="79"/>
      <c r="K35" s="79"/>
      <c r="L35" s="49"/>
      <c r="M35" s="49"/>
      <c r="N35" s="65"/>
      <c r="O35" s="65"/>
      <c r="P35" s="80"/>
      <c r="Q35" s="80"/>
      <c r="R35" s="45"/>
    </row>
    <row r="36" spans="1:18" s="25" customFormat="1" ht="18.75" customHeight="1">
      <c r="A36" s="49">
        <f>'TOTAL SEMUA PNS'!A47</f>
        <v>28</v>
      </c>
      <c r="B36" s="50" t="str">
        <f>'TOTAL SEMUA PNS'!B47</f>
        <v>I Wayan Eka Putra, SE</v>
      </c>
      <c r="C36" s="41"/>
      <c r="D36" s="42"/>
      <c r="E36" s="50" t="str">
        <f>'TOTAL SEMUA PNS'!G47</f>
        <v>Penata Muda Tk.I / III/b </v>
      </c>
      <c r="F36" s="41"/>
      <c r="G36" s="42"/>
      <c r="H36" s="67"/>
      <c r="I36" s="67"/>
      <c r="J36" s="79"/>
      <c r="K36" s="79"/>
      <c r="L36" s="49"/>
      <c r="M36" s="49"/>
      <c r="N36" s="65"/>
      <c r="O36" s="65"/>
      <c r="P36" s="80"/>
      <c r="Q36" s="80"/>
      <c r="R36" s="45"/>
    </row>
    <row r="37" spans="1:18" s="25" customFormat="1" ht="18.75" customHeight="1">
      <c r="A37" s="49">
        <f>'TOTAL SEMUA PNS'!A48</f>
        <v>29</v>
      </c>
      <c r="B37" s="50" t="str">
        <f>'TOTAL SEMUA PNS'!B48</f>
        <v>I Gede Pasek Bendesa, SE</v>
      </c>
      <c r="C37" s="41"/>
      <c r="D37" s="42"/>
      <c r="E37" s="50" t="str">
        <f>'TOTAL SEMUA PNS'!G48</f>
        <v>Penata Muda Tk.I / III/b </v>
      </c>
      <c r="F37" s="41"/>
      <c r="G37" s="42"/>
      <c r="H37" s="67"/>
      <c r="I37" s="67"/>
      <c r="J37" s="79"/>
      <c r="K37" s="79"/>
      <c r="L37" s="49"/>
      <c r="M37" s="49"/>
      <c r="N37" s="65"/>
      <c r="O37" s="65"/>
      <c r="P37" s="80"/>
      <c r="Q37" s="80"/>
      <c r="R37" s="45"/>
    </row>
    <row r="38" spans="1:18" s="25" customFormat="1" ht="18.75" customHeight="1">
      <c r="A38" s="49">
        <f>'TOTAL SEMUA PNS'!A49</f>
        <v>30</v>
      </c>
      <c r="B38" s="50" t="str">
        <f>'TOTAL SEMUA PNS'!B49</f>
        <v>Ni Ketut Ariani Swastini, SE</v>
      </c>
      <c r="C38" s="41"/>
      <c r="D38" s="42"/>
      <c r="E38" s="50" t="str">
        <f>'TOTAL SEMUA PNS'!G49</f>
        <v>Penata Muda Tk.I / III/b </v>
      </c>
      <c r="F38" s="41"/>
      <c r="G38" s="42"/>
      <c r="H38" s="67"/>
      <c r="I38" s="67"/>
      <c r="J38" s="79"/>
      <c r="K38" s="79"/>
      <c r="L38" s="49"/>
      <c r="M38" s="49"/>
      <c r="N38" s="65"/>
      <c r="O38" s="65"/>
      <c r="P38" s="80"/>
      <c r="Q38" s="80"/>
      <c r="R38" s="45"/>
    </row>
    <row r="39" spans="1:18" s="25" customFormat="1" ht="18.75" customHeight="1">
      <c r="A39" s="49">
        <f>'TOTAL SEMUA PNS'!A50</f>
        <v>31</v>
      </c>
      <c r="B39" s="50" t="str">
        <f>'TOTAL SEMUA PNS'!B50</f>
        <v>I Made Ngurah Subrata, SH</v>
      </c>
      <c r="C39" s="41"/>
      <c r="D39" s="42"/>
      <c r="E39" s="50" t="str">
        <f>'TOTAL SEMUA PNS'!G50</f>
        <v>Penata Muda Tk.I / III/b </v>
      </c>
      <c r="F39" s="41"/>
      <c r="G39" s="42"/>
      <c r="H39" s="67"/>
      <c r="I39" s="67"/>
      <c r="J39" s="79"/>
      <c r="K39" s="79"/>
      <c r="L39" s="49"/>
      <c r="M39" s="49"/>
      <c r="N39" s="65"/>
      <c r="O39" s="65"/>
      <c r="P39" s="80"/>
      <c r="Q39" s="80"/>
      <c r="R39" s="45"/>
    </row>
    <row r="40" spans="1:18" s="25" customFormat="1" ht="18.75" customHeight="1">
      <c r="A40" s="49">
        <f>'TOTAL SEMUA PNS'!A51</f>
        <v>32</v>
      </c>
      <c r="B40" s="50" t="str">
        <f>'TOTAL SEMUA PNS'!B51</f>
        <v>I Komang Putu Singarsa, SH</v>
      </c>
      <c r="C40" s="41"/>
      <c r="D40" s="42"/>
      <c r="E40" s="50" t="str">
        <f>'TOTAL SEMUA PNS'!G51</f>
        <v>Penata Muda / III/a</v>
      </c>
      <c r="F40" s="41"/>
      <c r="G40" s="42"/>
      <c r="H40" s="67"/>
      <c r="I40" s="67"/>
      <c r="J40" s="79"/>
      <c r="K40" s="79"/>
      <c r="L40" s="49"/>
      <c r="M40" s="49"/>
      <c r="N40" s="65"/>
      <c r="O40" s="65"/>
      <c r="P40" s="80"/>
      <c r="Q40" s="80"/>
      <c r="R40" s="45"/>
    </row>
    <row r="41" spans="1:18" s="25" customFormat="1" ht="18.75" customHeight="1">
      <c r="A41" s="49">
        <f>'TOTAL SEMUA PNS'!A52</f>
        <v>33</v>
      </c>
      <c r="B41" s="50" t="str">
        <f>'TOTAL SEMUA PNS'!B52</f>
        <v>I Ketut Sudiarsa</v>
      </c>
      <c r="C41" s="41"/>
      <c r="D41" s="42"/>
      <c r="E41" s="50" t="str">
        <f>'TOTAL SEMUA PNS'!G52</f>
        <v>Penata Muda / III/a</v>
      </c>
      <c r="F41" s="41"/>
      <c r="G41" s="42"/>
      <c r="H41" s="67"/>
      <c r="I41" s="67"/>
      <c r="J41" s="79"/>
      <c r="K41" s="79"/>
      <c r="L41" s="49"/>
      <c r="M41" s="49"/>
      <c r="N41" s="65"/>
      <c r="O41" s="65"/>
      <c r="P41" s="80"/>
      <c r="Q41" s="80"/>
      <c r="R41" s="45"/>
    </row>
    <row r="42" spans="1:18" s="25" customFormat="1" ht="18.75" customHeight="1">
      <c r="A42" s="49">
        <f>'TOTAL SEMUA PNS'!A53</f>
        <v>34</v>
      </c>
      <c r="B42" s="50" t="str">
        <f>'TOTAL SEMUA PNS'!B53</f>
        <v>I Nengah Suwata Manuaba</v>
      </c>
      <c r="C42" s="41"/>
      <c r="D42" s="42"/>
      <c r="E42" s="50" t="str">
        <f>'TOTAL SEMUA PNS'!G53</f>
        <v>Penata Muda / III/a</v>
      </c>
      <c r="F42" s="41"/>
      <c r="G42" s="42"/>
      <c r="H42" s="67"/>
      <c r="I42" s="67"/>
      <c r="J42" s="79"/>
      <c r="K42" s="79"/>
      <c r="L42" s="49"/>
      <c r="M42" s="49"/>
      <c r="N42" s="65"/>
      <c r="O42" s="65"/>
      <c r="P42" s="80"/>
      <c r="Q42" s="80"/>
      <c r="R42" s="45"/>
    </row>
    <row r="43" spans="1:18" s="25" customFormat="1" ht="18.75" customHeight="1">
      <c r="A43" s="49">
        <f>'TOTAL SEMUA PNS'!A54</f>
        <v>35</v>
      </c>
      <c r="B43" s="50" t="str">
        <f>'TOTAL SEMUA PNS'!B54</f>
        <v>I Wayan Sukarma</v>
      </c>
      <c r="C43" s="41"/>
      <c r="D43" s="42"/>
      <c r="E43" s="50" t="str">
        <f>'TOTAL SEMUA PNS'!G54</f>
        <v>Penata Muda / III/a</v>
      </c>
      <c r="F43" s="41"/>
      <c r="G43" s="42"/>
      <c r="H43" s="67"/>
      <c r="I43" s="67"/>
      <c r="J43" s="79"/>
      <c r="K43" s="79"/>
      <c r="L43" s="49"/>
      <c r="M43" s="49"/>
      <c r="N43" s="65"/>
      <c r="O43" s="65"/>
      <c r="P43" s="80"/>
      <c r="Q43" s="80"/>
      <c r="R43" s="45"/>
    </row>
    <row r="44" spans="1:18" s="25" customFormat="1" ht="18.75" customHeight="1">
      <c r="A44" s="49">
        <f>'TOTAL SEMUA PNS'!A55</f>
        <v>36</v>
      </c>
      <c r="B44" s="50" t="str">
        <f>'TOTAL SEMUA PNS'!B55</f>
        <v>I Gede Wana</v>
      </c>
      <c r="C44" s="41"/>
      <c r="D44" s="42"/>
      <c r="E44" s="50" t="str">
        <f>'TOTAL SEMUA PNS'!G55</f>
        <v>Penata Muda / III/a</v>
      </c>
      <c r="F44" s="41"/>
      <c r="G44" s="42"/>
      <c r="H44" s="67"/>
      <c r="I44" s="67"/>
      <c r="J44" s="79"/>
      <c r="K44" s="79"/>
      <c r="L44" s="49"/>
      <c r="M44" s="49"/>
      <c r="N44" s="65"/>
      <c r="O44" s="65"/>
      <c r="P44" s="80"/>
      <c r="Q44" s="80"/>
      <c r="R44" s="45"/>
    </row>
    <row r="45" spans="1:18" s="25" customFormat="1" ht="18.75" customHeight="1">
      <c r="A45" s="49">
        <f>'TOTAL SEMUA PNS'!A56</f>
        <v>37</v>
      </c>
      <c r="B45" s="50" t="str">
        <f>'TOTAL SEMUA PNS'!B56</f>
        <v>I Wayan Sulatra</v>
      </c>
      <c r="C45" s="41"/>
      <c r="D45" s="42"/>
      <c r="E45" s="50" t="str">
        <f>'TOTAL SEMUA PNS'!G56</f>
        <v>Penata Muda / III/a</v>
      </c>
      <c r="F45" s="41"/>
      <c r="G45" s="42"/>
      <c r="H45" s="67"/>
      <c r="I45" s="67"/>
      <c r="J45" s="79"/>
      <c r="K45" s="79"/>
      <c r="L45" s="49"/>
      <c r="M45" s="49"/>
      <c r="N45" s="65"/>
      <c r="O45" s="65"/>
      <c r="P45" s="80"/>
      <c r="Q45" s="80"/>
      <c r="R45" s="45">
        <f>'TOTAL SEMUA PNS'!L61</f>
        <v>0</v>
      </c>
    </row>
    <row r="46" spans="1:18" s="25" customFormat="1" ht="18.75" customHeight="1">
      <c r="A46" s="49">
        <f>'TOTAL SEMUA PNS'!A57</f>
        <v>38</v>
      </c>
      <c r="B46" s="50" t="str">
        <f>'TOTAL SEMUA PNS'!B57</f>
        <v>I Nengah Selamet, SH</v>
      </c>
      <c r="C46" s="41"/>
      <c r="D46" s="42"/>
      <c r="E46" s="50" t="str">
        <f>'TOTAL SEMUA PNS'!G57</f>
        <v>Penata Muda / III/a</v>
      </c>
      <c r="F46" s="41"/>
      <c r="G46" s="42"/>
      <c r="H46" s="67"/>
      <c r="I46" s="67"/>
      <c r="J46" s="79"/>
      <c r="K46" s="79"/>
      <c r="L46" s="49"/>
      <c r="M46" s="49"/>
      <c r="N46" s="65"/>
      <c r="O46" s="65"/>
      <c r="P46" s="80"/>
      <c r="Q46" s="80"/>
      <c r="R46" s="45"/>
    </row>
    <row r="47" spans="1:18" s="25" customFormat="1" ht="18.75" customHeight="1">
      <c r="A47" s="49">
        <f>'TOTAL SEMUA PNS'!A58</f>
        <v>39</v>
      </c>
      <c r="B47" s="50" t="str">
        <f>'TOTAL SEMUA PNS'!B58</f>
        <v>I Gede Putu Ardana</v>
      </c>
      <c r="C47" s="41"/>
      <c r="D47" s="42"/>
      <c r="E47" s="50" t="str">
        <f>'TOTAL SEMUA PNS'!G58</f>
        <v>Penata Muda / III/a</v>
      </c>
      <c r="F47" s="41"/>
      <c r="G47" s="42"/>
      <c r="H47" s="67"/>
      <c r="I47" s="67"/>
      <c r="J47" s="79"/>
      <c r="K47" s="79"/>
      <c r="L47" s="49"/>
      <c r="M47" s="49"/>
      <c r="N47" s="65"/>
      <c r="O47" s="65"/>
      <c r="P47" s="80"/>
      <c r="Q47" s="80"/>
      <c r="R47" s="45" t="e">
        <f>'TOTAL SEMUA PNS'!#REF!</f>
        <v>#REF!</v>
      </c>
    </row>
    <row r="48" spans="1:18" s="25" customFormat="1" ht="18.75" customHeight="1">
      <c r="A48" s="49">
        <f>'TOTAL SEMUA PNS'!A59</f>
        <v>40</v>
      </c>
      <c r="B48" s="50" t="str">
        <f>'TOTAL SEMUA PNS'!B59</f>
        <v>I Wayan Sara, SH</v>
      </c>
      <c r="C48" s="41"/>
      <c r="D48" s="42"/>
      <c r="E48" s="50" t="str">
        <f>'TOTAL SEMUA PNS'!G59</f>
        <v>Penata Muda / III/a</v>
      </c>
      <c r="F48" s="41"/>
      <c r="G48" s="42"/>
      <c r="H48" s="67"/>
      <c r="I48" s="67"/>
      <c r="J48" s="79"/>
      <c r="K48" s="79"/>
      <c r="L48" s="49"/>
      <c r="M48" s="49"/>
      <c r="N48" s="65"/>
      <c r="O48" s="65"/>
      <c r="P48" s="80"/>
      <c r="Q48" s="80"/>
      <c r="R48" s="45"/>
    </row>
    <row r="49" spans="1:18" s="25" customFormat="1" ht="18.75" customHeight="1">
      <c r="A49" s="49">
        <f>'TOTAL SEMUA PNS'!A60</f>
        <v>41</v>
      </c>
      <c r="B49" s="50" t="str">
        <f>'TOTAL SEMUA PNS'!B60</f>
        <v>I Nyoman Merta</v>
      </c>
      <c r="C49" s="41"/>
      <c r="D49" s="42"/>
      <c r="E49" s="50" t="str">
        <f>'TOTAL SEMUA PNS'!G60</f>
        <v>Penata Muda / III/a</v>
      </c>
      <c r="F49" s="41"/>
      <c r="G49" s="42"/>
      <c r="H49" s="67"/>
      <c r="I49" s="67"/>
      <c r="J49" s="79"/>
      <c r="K49" s="79"/>
      <c r="L49" s="49"/>
      <c r="M49" s="49"/>
      <c r="N49" s="65"/>
      <c r="O49" s="65"/>
      <c r="P49" s="80"/>
      <c r="Q49" s="80"/>
      <c r="R49" s="45">
        <f>'TOTAL SEMUA PNS'!L64</f>
        <v>0</v>
      </c>
    </row>
    <row r="50" spans="1:18" s="25" customFormat="1" ht="18.75" customHeight="1">
      <c r="A50" s="49">
        <f>'TOTAL SEMUA PNS'!A61</f>
        <v>42</v>
      </c>
      <c r="B50" s="50" t="str">
        <f>'TOTAL SEMUA PNS'!B61</f>
        <v>I Nyoman Sudiardana, S.Sos</v>
      </c>
      <c r="C50" s="41"/>
      <c r="D50" s="42"/>
      <c r="E50" s="50" t="str">
        <f>'TOTAL SEMUA PNS'!G61</f>
        <v>Penata Muda / III/a</v>
      </c>
      <c r="F50" s="41"/>
      <c r="G50" s="42"/>
      <c r="H50" s="67"/>
      <c r="I50" s="67"/>
      <c r="J50" s="79"/>
      <c r="K50" s="79"/>
      <c r="L50" s="49"/>
      <c r="M50" s="49"/>
      <c r="N50" s="65"/>
      <c r="O50" s="65"/>
      <c r="P50" s="80"/>
      <c r="Q50" s="80"/>
      <c r="R50" s="45"/>
    </row>
    <row r="51" spans="1:18" s="25" customFormat="1" ht="18.75" customHeight="1">
      <c r="A51" s="49">
        <f>'TOTAL SEMUA PNS'!A62</f>
        <v>43</v>
      </c>
      <c r="B51" s="50" t="str">
        <f>'TOTAL SEMUA PNS'!B62</f>
        <v>I Made Surata</v>
      </c>
      <c r="C51" s="41"/>
      <c r="D51" s="42"/>
      <c r="E51" s="50" t="str">
        <f>'TOTAL SEMUA PNS'!G62</f>
        <v>Penata Muda / III/a</v>
      </c>
      <c r="F51" s="41"/>
      <c r="G51" s="42"/>
      <c r="H51" s="67"/>
      <c r="I51" s="67"/>
      <c r="J51" s="79"/>
      <c r="K51" s="79"/>
      <c r="L51" s="49"/>
      <c r="M51" s="49"/>
      <c r="N51" s="65"/>
      <c r="O51" s="65"/>
      <c r="P51" s="80"/>
      <c r="Q51" s="80"/>
      <c r="R51" s="45"/>
    </row>
    <row r="52" spans="1:18" s="25" customFormat="1" ht="18.75" customHeight="1">
      <c r="A52" s="49">
        <f>'TOTAL SEMUA PNS'!A63</f>
        <v>44</v>
      </c>
      <c r="B52" s="50" t="str">
        <f>'TOTAL SEMUA PNS'!B63</f>
        <v>I Made Wage</v>
      </c>
      <c r="C52" s="41"/>
      <c r="D52" s="42"/>
      <c r="E52" s="50" t="str">
        <f>'TOTAL SEMUA PNS'!G63</f>
        <v>Penata Muda / III/a</v>
      </c>
      <c r="F52" s="41"/>
      <c r="G52" s="42"/>
      <c r="H52" s="67"/>
      <c r="I52" s="67"/>
      <c r="J52" s="79"/>
      <c r="K52" s="79"/>
      <c r="L52" s="49"/>
      <c r="M52" s="49"/>
      <c r="N52" s="65"/>
      <c r="O52" s="65"/>
      <c r="P52" s="80"/>
      <c r="Q52" s="80"/>
      <c r="R52" s="45">
        <f>'TOTAL SEMUA PNS'!L66</f>
        <v>0</v>
      </c>
    </row>
    <row r="53" spans="1:18" s="25" customFormat="1" ht="18.75" customHeight="1">
      <c r="A53" s="49">
        <f>'TOTAL SEMUA PNS'!A64</f>
        <v>45</v>
      </c>
      <c r="B53" s="50" t="str">
        <f>'TOTAL SEMUA PNS'!B64</f>
        <v>I Ketut Sandi</v>
      </c>
      <c r="C53" s="41"/>
      <c r="D53" s="42"/>
      <c r="E53" s="50" t="str">
        <f>'TOTAL SEMUA PNS'!G64</f>
        <v>Penata Muda / III/a</v>
      </c>
      <c r="F53" s="41"/>
      <c r="G53" s="42"/>
      <c r="H53" s="67"/>
      <c r="I53" s="67"/>
      <c r="J53" s="79"/>
      <c r="K53" s="79"/>
      <c r="L53" s="49"/>
      <c r="M53" s="49"/>
      <c r="N53" s="65"/>
      <c r="O53" s="65"/>
      <c r="P53" s="80"/>
      <c r="Q53" s="80"/>
      <c r="R53" s="45"/>
    </row>
    <row r="54" spans="1:18" s="25" customFormat="1" ht="18.75" customHeight="1">
      <c r="A54" s="49">
        <f>'TOTAL SEMUA PNS'!A65</f>
        <v>46</v>
      </c>
      <c r="B54" s="50" t="str">
        <f>'TOTAL SEMUA PNS'!B65</f>
        <v>Kusworo, S.A.P</v>
      </c>
      <c r="C54" s="41"/>
      <c r="D54" s="42"/>
      <c r="E54" s="50" t="str">
        <f>'TOTAL SEMUA PNS'!G65</f>
        <v>Penata Muda / III/a</v>
      </c>
      <c r="F54" s="41"/>
      <c r="G54" s="42"/>
      <c r="H54" s="67"/>
      <c r="I54" s="67"/>
      <c r="J54" s="79"/>
      <c r="K54" s="79"/>
      <c r="L54" s="49"/>
      <c r="M54" s="49"/>
      <c r="N54" s="65"/>
      <c r="O54" s="65"/>
      <c r="P54" s="80"/>
      <c r="Q54" s="80"/>
      <c r="R54" s="45"/>
    </row>
    <row r="55" spans="1:18" s="25" customFormat="1" ht="18.75" customHeight="1">
      <c r="A55" s="49">
        <f>'TOTAL SEMUA PNS'!A66</f>
        <v>47</v>
      </c>
      <c r="B55" s="50" t="str">
        <f>'TOTAL SEMUA PNS'!B66</f>
        <v>I Komang Seloka Adiputra, S.Sos</v>
      </c>
      <c r="C55" s="41"/>
      <c r="D55" s="42"/>
      <c r="E55" s="50" t="str">
        <f>'TOTAL SEMUA PNS'!G66</f>
        <v>Penata Muda / III/a</v>
      </c>
      <c r="F55" s="41"/>
      <c r="G55" s="42"/>
      <c r="H55" s="67"/>
      <c r="I55" s="67"/>
      <c r="J55" s="79"/>
      <c r="K55" s="79"/>
      <c r="L55" s="49"/>
      <c r="M55" s="49"/>
      <c r="N55" s="65"/>
      <c r="O55" s="65"/>
      <c r="P55" s="80"/>
      <c r="Q55" s="80"/>
      <c r="R55" s="45" t="e">
        <f>'TOTAL SEMUA PNS'!#REF!</f>
        <v>#REF!</v>
      </c>
    </row>
    <row r="56" spans="1:18" s="25" customFormat="1" ht="18.75" customHeight="1">
      <c r="A56" s="49">
        <f>'TOTAL SEMUA PNS'!A67</f>
        <v>48</v>
      </c>
      <c r="B56" s="50" t="str">
        <f>'TOTAL SEMUA PNS'!B67</f>
        <v>I Wayan Santika, SH</v>
      </c>
      <c r="C56" s="41"/>
      <c r="D56" s="42"/>
      <c r="E56" s="50" t="str">
        <f>'TOTAL SEMUA PNS'!G67</f>
        <v>Penata Muda / III/a</v>
      </c>
      <c r="F56" s="41"/>
      <c r="G56" s="42"/>
      <c r="H56" s="67"/>
      <c r="I56" s="67"/>
      <c r="J56" s="79"/>
      <c r="K56" s="79"/>
      <c r="L56" s="49"/>
      <c r="M56" s="49"/>
      <c r="N56" s="65"/>
      <c r="O56" s="65"/>
      <c r="P56" s="80"/>
      <c r="Q56" s="80"/>
      <c r="R56" s="45"/>
    </row>
    <row r="57" spans="1:18" s="25" customFormat="1" ht="18.75" customHeight="1">
      <c r="A57" s="49">
        <f>'TOTAL SEMUA PNS'!A68</f>
        <v>49</v>
      </c>
      <c r="B57" s="50" t="str">
        <f>'TOTAL SEMUA PNS'!B68</f>
        <v>I Kadek Suryawan, S.Sos</v>
      </c>
      <c r="C57" s="41"/>
      <c r="D57" s="42"/>
      <c r="E57" s="50" t="str">
        <f>'TOTAL SEMUA PNS'!G68</f>
        <v>Penata Muda / III/a</v>
      </c>
      <c r="F57" s="41"/>
      <c r="G57" s="42"/>
      <c r="H57" s="67"/>
      <c r="I57" s="67"/>
      <c r="J57" s="79"/>
      <c r="K57" s="79"/>
      <c r="L57" s="49"/>
      <c r="M57" s="49"/>
      <c r="N57" s="65"/>
      <c r="O57" s="65"/>
      <c r="P57" s="80"/>
      <c r="Q57" s="80"/>
      <c r="R57" s="45"/>
    </row>
    <row r="58" spans="1:18" s="25" customFormat="1" ht="18.75" customHeight="1">
      <c r="A58" s="49">
        <f>'TOTAL SEMUA PNS'!A69</f>
        <v>50</v>
      </c>
      <c r="B58" s="50" t="str">
        <f>'TOTAL SEMUA PNS'!B69</f>
        <v>I Ketut Sara</v>
      </c>
      <c r="C58" s="41"/>
      <c r="D58" s="42"/>
      <c r="E58" s="50" t="str">
        <f>'TOTAL SEMUA PNS'!G69</f>
        <v>Pengatur Tk.I / II/d</v>
      </c>
      <c r="F58" s="41"/>
      <c r="G58" s="42"/>
      <c r="H58" s="67"/>
      <c r="I58" s="67"/>
      <c r="J58" s="79"/>
      <c r="K58" s="79"/>
      <c r="L58" s="49"/>
      <c r="M58" s="49"/>
      <c r="N58" s="65"/>
      <c r="O58" s="65"/>
      <c r="P58" s="80"/>
      <c r="Q58" s="80"/>
      <c r="R58" s="45"/>
    </row>
    <row r="59" spans="1:18" s="25" customFormat="1" ht="18.75" customHeight="1">
      <c r="A59" s="49">
        <f>'TOTAL SEMUA PNS'!A70</f>
        <v>51</v>
      </c>
      <c r="B59" s="50" t="str">
        <f>'TOTAL SEMUA PNS'!B70</f>
        <v>I Wayan Sudiana</v>
      </c>
      <c r="C59" s="41"/>
      <c r="D59" s="42"/>
      <c r="E59" s="50" t="str">
        <f>'TOTAL SEMUA PNS'!G70</f>
        <v>Pengatur Tk.I / II/d</v>
      </c>
      <c r="F59" s="41"/>
      <c r="G59" s="42"/>
      <c r="H59" s="67"/>
      <c r="I59" s="67"/>
      <c r="J59" s="79"/>
      <c r="K59" s="79"/>
      <c r="L59" s="49"/>
      <c r="M59" s="49"/>
      <c r="N59" s="65"/>
      <c r="O59" s="65"/>
      <c r="P59" s="80"/>
      <c r="Q59" s="80"/>
      <c r="R59" s="45"/>
    </row>
    <row r="60" spans="1:18" s="25" customFormat="1" ht="18.75" customHeight="1">
      <c r="A60" s="49">
        <f>'TOTAL SEMUA PNS'!A71</f>
        <v>52</v>
      </c>
      <c r="B60" s="50" t="str">
        <f>'TOTAL SEMUA PNS'!B71</f>
        <v>I Ketut Mudra</v>
      </c>
      <c r="C60" s="41"/>
      <c r="D60" s="42"/>
      <c r="E60" s="50" t="str">
        <f>'TOTAL SEMUA PNS'!G71</f>
        <v>Pengatur Tk.I / II/d</v>
      </c>
      <c r="F60" s="41"/>
      <c r="G60" s="42"/>
      <c r="H60" s="67"/>
      <c r="I60" s="67"/>
      <c r="J60" s="79"/>
      <c r="K60" s="79"/>
      <c r="L60" s="49"/>
      <c r="M60" s="49"/>
      <c r="N60" s="65"/>
      <c r="O60" s="65"/>
      <c r="P60" s="80"/>
      <c r="Q60" s="80"/>
      <c r="R60" s="45"/>
    </row>
    <row r="61" spans="1:18" s="25" customFormat="1" ht="18.75" customHeight="1">
      <c r="A61" s="49">
        <f>'TOTAL SEMUA PNS'!A72</f>
        <v>53</v>
      </c>
      <c r="B61" s="50" t="str">
        <f>'TOTAL SEMUA PNS'!B72</f>
        <v>I Made Puja</v>
      </c>
      <c r="C61" s="41"/>
      <c r="D61" s="42"/>
      <c r="E61" s="50" t="str">
        <f>'TOTAL SEMUA PNS'!G72</f>
        <v>Pengatur Tk.I / II/d</v>
      </c>
      <c r="F61" s="41"/>
      <c r="G61" s="42"/>
      <c r="H61" s="67"/>
      <c r="I61" s="67"/>
      <c r="J61" s="79"/>
      <c r="K61" s="79"/>
      <c r="L61" s="49"/>
      <c r="M61" s="49"/>
      <c r="N61" s="65"/>
      <c r="O61" s="65"/>
      <c r="P61" s="80"/>
      <c r="Q61" s="80"/>
      <c r="R61" s="45"/>
    </row>
    <row r="62" spans="1:18" s="25" customFormat="1" ht="18.75" customHeight="1">
      <c r="A62" s="49">
        <f>'TOTAL SEMUA PNS'!A73</f>
        <v>54</v>
      </c>
      <c r="B62" s="50" t="str">
        <f>'TOTAL SEMUA PNS'!B73</f>
        <v>I Gede Sueca</v>
      </c>
      <c r="C62" s="41"/>
      <c r="D62" s="42"/>
      <c r="E62" s="50" t="str">
        <f>'TOTAL SEMUA PNS'!G73</f>
        <v>Pengatur Tk.I / II/d</v>
      </c>
      <c r="F62" s="41"/>
      <c r="G62" s="42"/>
      <c r="H62" s="67"/>
      <c r="I62" s="67"/>
      <c r="J62" s="79"/>
      <c r="K62" s="79"/>
      <c r="L62" s="49"/>
      <c r="M62" s="49"/>
      <c r="N62" s="65"/>
      <c r="O62" s="65"/>
      <c r="P62" s="80"/>
      <c r="Q62" s="80"/>
      <c r="R62" s="45"/>
    </row>
    <row r="63" spans="1:18" s="25" customFormat="1" ht="18.75" customHeight="1">
      <c r="A63" s="49">
        <f>'TOTAL SEMUA PNS'!A74</f>
        <v>55</v>
      </c>
      <c r="B63" s="50" t="str">
        <f>'TOTAL SEMUA PNS'!B74</f>
        <v>I Nengah Oka Windyani</v>
      </c>
      <c r="C63" s="41"/>
      <c r="D63" s="42"/>
      <c r="E63" s="50" t="str">
        <f>'TOTAL SEMUA PNS'!G74</f>
        <v>Pengatur Tk.I / II/d</v>
      </c>
      <c r="F63" s="41"/>
      <c r="G63" s="42"/>
      <c r="H63" s="67"/>
      <c r="I63" s="67"/>
      <c r="J63" s="79"/>
      <c r="K63" s="79"/>
      <c r="L63" s="49"/>
      <c r="M63" s="49"/>
      <c r="N63" s="65"/>
      <c r="O63" s="65"/>
      <c r="P63" s="80"/>
      <c r="Q63" s="80"/>
      <c r="R63" s="45"/>
    </row>
    <row r="64" spans="1:18" s="25" customFormat="1" ht="18.75" customHeight="1">
      <c r="A64" s="49">
        <f>'TOTAL SEMUA PNS'!A75</f>
        <v>56</v>
      </c>
      <c r="B64" s="50" t="str">
        <f>'TOTAL SEMUA PNS'!B75</f>
        <v>I Gusti Gede Sanjaya Pirawana</v>
      </c>
      <c r="C64" s="41"/>
      <c r="D64" s="42"/>
      <c r="E64" s="50" t="str">
        <f>'TOTAL SEMUA PNS'!G75</f>
        <v>Pengatur Tk.I / II/d</v>
      </c>
      <c r="F64" s="41"/>
      <c r="G64" s="42"/>
      <c r="H64" s="67"/>
      <c r="I64" s="67"/>
      <c r="J64" s="79"/>
      <c r="K64" s="79"/>
      <c r="L64" s="49"/>
      <c r="M64" s="49"/>
      <c r="N64" s="65"/>
      <c r="O64" s="65"/>
      <c r="P64" s="80"/>
      <c r="Q64" s="80"/>
      <c r="R64" s="45"/>
    </row>
    <row r="65" spans="1:18" s="25" customFormat="1" ht="18.75" customHeight="1">
      <c r="A65" s="49">
        <f>'TOTAL SEMUA PNS'!A76</f>
        <v>57</v>
      </c>
      <c r="B65" s="50" t="str">
        <f>'TOTAL SEMUA PNS'!B76</f>
        <v>I Wayan Yasa</v>
      </c>
      <c r="C65" s="41"/>
      <c r="D65" s="42"/>
      <c r="E65" s="50" t="str">
        <f>'TOTAL SEMUA PNS'!G76</f>
        <v>Pengatur Tk.I / II/d</v>
      </c>
      <c r="F65" s="41"/>
      <c r="G65" s="42"/>
      <c r="H65" s="67"/>
      <c r="I65" s="67"/>
      <c r="J65" s="79"/>
      <c r="K65" s="79"/>
      <c r="L65" s="49"/>
      <c r="M65" s="49"/>
      <c r="N65" s="65"/>
      <c r="O65" s="65"/>
      <c r="P65" s="80"/>
      <c r="Q65" s="80"/>
      <c r="R65" s="45"/>
    </row>
    <row r="66" spans="1:18" s="25" customFormat="1" ht="18.75" customHeight="1">
      <c r="A66" s="49">
        <f>'TOTAL SEMUA PNS'!A77</f>
        <v>58</v>
      </c>
      <c r="B66" s="50" t="str">
        <f>'TOTAL SEMUA PNS'!B77</f>
        <v>I Nengah Sudana</v>
      </c>
      <c r="C66" s="41"/>
      <c r="D66" s="42"/>
      <c r="E66" s="50" t="str">
        <f>'TOTAL SEMUA PNS'!G77</f>
        <v>Pengatur Tk.I / II/d</v>
      </c>
      <c r="F66" s="41"/>
      <c r="G66" s="42"/>
      <c r="H66" s="67"/>
      <c r="I66" s="67"/>
      <c r="J66" s="79"/>
      <c r="K66" s="79"/>
      <c r="L66" s="49"/>
      <c r="M66" s="49"/>
      <c r="N66" s="65"/>
      <c r="O66" s="65"/>
      <c r="P66" s="80"/>
      <c r="Q66" s="80"/>
      <c r="R66" s="45"/>
    </row>
    <row r="67" spans="1:18" s="25" customFormat="1" ht="18.75" customHeight="1">
      <c r="A67" s="49">
        <f>'TOTAL SEMUA PNS'!A78</f>
        <v>59</v>
      </c>
      <c r="B67" s="50" t="str">
        <f>'TOTAL SEMUA PNS'!B78</f>
        <v>I Wayan Sudiarta</v>
      </c>
      <c r="C67" s="41"/>
      <c r="D67" s="42"/>
      <c r="E67" s="50" t="str">
        <f>'TOTAL SEMUA PNS'!G78</f>
        <v>Pengatur Tk.I / II/d</v>
      </c>
      <c r="F67" s="41"/>
      <c r="G67" s="42"/>
      <c r="H67" s="67"/>
      <c r="I67" s="67"/>
      <c r="J67" s="79"/>
      <c r="K67" s="79"/>
      <c r="L67" s="49"/>
      <c r="M67" s="49"/>
      <c r="N67" s="65"/>
      <c r="O67" s="65"/>
      <c r="P67" s="80"/>
      <c r="Q67" s="80"/>
      <c r="R67" s="45"/>
    </row>
    <row r="68" spans="1:22" s="25" customFormat="1" ht="18.75" customHeight="1">
      <c r="A68" s="49">
        <f>'TOTAL SEMUA PNS'!A79</f>
        <v>60</v>
      </c>
      <c r="B68" s="50" t="str">
        <f>'TOTAL SEMUA PNS'!B79</f>
        <v>Ida Bagus Ketut Oka</v>
      </c>
      <c r="C68" s="41"/>
      <c r="D68" s="42"/>
      <c r="E68" s="50" t="str">
        <f>'TOTAL SEMUA PNS'!G79</f>
        <v>Pengatur Tk.I / II/d</v>
      </c>
      <c r="F68" s="41"/>
      <c r="G68" s="42"/>
      <c r="H68" s="67"/>
      <c r="I68" s="67"/>
      <c r="J68" s="79"/>
      <c r="K68" s="79"/>
      <c r="L68" s="49"/>
      <c r="M68" s="49"/>
      <c r="N68" s="65"/>
      <c r="O68" s="65"/>
      <c r="P68" s="80"/>
      <c r="Q68" s="80"/>
      <c r="R68" s="45"/>
      <c r="V68" s="25" t="s">
        <v>258</v>
      </c>
    </row>
    <row r="69" spans="1:18" s="25" customFormat="1" ht="18.75" customHeight="1">
      <c r="A69" s="49">
        <f>'TOTAL SEMUA PNS'!A80</f>
        <v>61</v>
      </c>
      <c r="B69" s="50" t="str">
        <f>'TOTAL SEMUA PNS'!B80</f>
        <v>I Made Sukarta</v>
      </c>
      <c r="C69" s="41"/>
      <c r="D69" s="42"/>
      <c r="E69" s="50" t="str">
        <f>'TOTAL SEMUA PNS'!G80</f>
        <v>Pengatur Tk.I / II/d</v>
      </c>
      <c r="F69" s="41"/>
      <c r="G69" s="42"/>
      <c r="H69" s="67"/>
      <c r="I69" s="67"/>
      <c r="J69" s="79"/>
      <c r="K69" s="79"/>
      <c r="L69" s="49"/>
      <c r="M69" s="49"/>
      <c r="N69" s="65"/>
      <c r="O69" s="65"/>
      <c r="P69" s="80"/>
      <c r="Q69" s="80"/>
      <c r="R69" s="45"/>
    </row>
    <row r="70" spans="1:18" s="25" customFormat="1" ht="18.75" customHeight="1">
      <c r="A70" s="49">
        <f>'TOTAL SEMUA PNS'!A81</f>
        <v>62</v>
      </c>
      <c r="B70" s="50" t="str">
        <f>'TOTAL SEMUA PNS'!B81</f>
        <v>I Ketut Lulut</v>
      </c>
      <c r="C70" s="41"/>
      <c r="D70" s="42"/>
      <c r="E70" s="50" t="str">
        <f>'TOTAL SEMUA PNS'!G81</f>
        <v>Pengatur Tk.I / II/d</v>
      </c>
      <c r="F70" s="41"/>
      <c r="G70" s="42"/>
      <c r="H70" s="67"/>
      <c r="I70" s="67"/>
      <c r="J70" s="79"/>
      <c r="K70" s="79"/>
      <c r="L70" s="49"/>
      <c r="M70" s="49"/>
      <c r="N70" s="65"/>
      <c r="O70" s="65"/>
      <c r="P70" s="80"/>
      <c r="Q70" s="80"/>
      <c r="R70" s="45"/>
    </row>
    <row r="71" spans="1:18" s="25" customFormat="1" ht="18.75" customHeight="1">
      <c r="A71" s="49">
        <f>'TOTAL SEMUA PNS'!A82</f>
        <v>63</v>
      </c>
      <c r="B71" s="50" t="str">
        <f>'TOTAL SEMUA PNS'!B82</f>
        <v>I Ketut Sumadi</v>
      </c>
      <c r="C71" s="41"/>
      <c r="D71" s="42"/>
      <c r="E71" s="50" t="str">
        <f>'TOTAL SEMUA PNS'!G82</f>
        <v>Pengatur Tk.I / II/d</v>
      </c>
      <c r="F71" s="41"/>
      <c r="G71" s="42"/>
      <c r="H71" s="67"/>
      <c r="I71" s="67"/>
      <c r="J71" s="79"/>
      <c r="K71" s="79"/>
      <c r="L71" s="49"/>
      <c r="M71" s="49"/>
      <c r="N71" s="65"/>
      <c r="O71" s="65"/>
      <c r="P71" s="80"/>
      <c r="Q71" s="80"/>
      <c r="R71" s="45"/>
    </row>
    <row r="72" spans="1:18" s="25" customFormat="1" ht="18.75" customHeight="1">
      <c r="A72" s="49">
        <f>'TOTAL SEMUA PNS'!A83</f>
        <v>64</v>
      </c>
      <c r="B72" s="50" t="str">
        <f>'TOTAL SEMUA PNS'!B83</f>
        <v>I Wayan Natih</v>
      </c>
      <c r="C72" s="41"/>
      <c r="D72" s="42"/>
      <c r="E72" s="50" t="str">
        <f>'TOTAL SEMUA PNS'!G83</f>
        <v>Pengatur Tk.I / II/d</v>
      </c>
      <c r="F72" s="41"/>
      <c r="G72" s="42"/>
      <c r="H72" s="67"/>
      <c r="I72" s="67"/>
      <c r="J72" s="79"/>
      <c r="K72" s="79"/>
      <c r="L72" s="49"/>
      <c r="M72" s="49"/>
      <c r="N72" s="65"/>
      <c r="O72" s="65"/>
      <c r="P72" s="80"/>
      <c r="Q72" s="80"/>
      <c r="R72" s="45"/>
    </row>
    <row r="73" spans="1:18" s="25" customFormat="1" ht="18.75" customHeight="1">
      <c r="A73" s="49">
        <f>'TOTAL SEMUA PNS'!A84</f>
        <v>65</v>
      </c>
      <c r="B73" s="50" t="str">
        <f>'TOTAL SEMUA PNS'!B84</f>
        <v>I Wayan Sumerta</v>
      </c>
      <c r="C73" s="41"/>
      <c r="D73" s="42"/>
      <c r="E73" s="50" t="str">
        <f>'TOTAL SEMUA PNS'!G84</f>
        <v>Pengatur Tk.I / II/d</v>
      </c>
      <c r="F73" s="41"/>
      <c r="G73" s="42"/>
      <c r="H73" s="67"/>
      <c r="I73" s="67"/>
      <c r="J73" s="79"/>
      <c r="K73" s="79"/>
      <c r="L73" s="49"/>
      <c r="M73" s="49"/>
      <c r="N73" s="65"/>
      <c r="O73" s="65"/>
      <c r="P73" s="80"/>
      <c r="Q73" s="80"/>
      <c r="R73" s="45"/>
    </row>
    <row r="74" spans="1:18" s="25" customFormat="1" ht="18.75" customHeight="1">
      <c r="A74" s="49">
        <f>'TOTAL SEMUA PNS'!A85</f>
        <v>66</v>
      </c>
      <c r="B74" s="50" t="str">
        <f>'TOTAL SEMUA PNS'!B85</f>
        <v>I Nyoman Tantra</v>
      </c>
      <c r="C74" s="41"/>
      <c r="D74" s="42"/>
      <c r="E74" s="50" t="str">
        <f>'TOTAL SEMUA PNS'!G85</f>
        <v>Pengatur Tk.I / II/d</v>
      </c>
      <c r="F74" s="41"/>
      <c r="G74" s="42"/>
      <c r="H74" s="67"/>
      <c r="I74" s="67"/>
      <c r="J74" s="79"/>
      <c r="K74" s="79"/>
      <c r="L74" s="49"/>
      <c r="M74" s="49"/>
      <c r="N74" s="65"/>
      <c r="O74" s="65"/>
      <c r="P74" s="80"/>
      <c r="Q74" s="80"/>
      <c r="R74" s="45">
        <f>'TOTAL SEMUA PNS'!L83</f>
        <v>0</v>
      </c>
    </row>
    <row r="75" spans="1:18" s="25" customFormat="1" ht="18.75" customHeight="1">
      <c r="A75" s="49">
        <f>'TOTAL SEMUA PNS'!A86</f>
        <v>67</v>
      </c>
      <c r="B75" s="50" t="str">
        <f>'TOTAL SEMUA PNS'!B86</f>
        <v>I Made Suarjana</v>
      </c>
      <c r="C75" s="41"/>
      <c r="D75" s="42"/>
      <c r="E75" s="50" t="str">
        <f>'TOTAL SEMUA PNS'!G86</f>
        <v>Pengatur Tk.I / II/d</v>
      </c>
      <c r="F75" s="41"/>
      <c r="G75" s="42"/>
      <c r="H75" s="67"/>
      <c r="I75" s="67"/>
      <c r="J75" s="79"/>
      <c r="K75" s="79"/>
      <c r="L75" s="49"/>
      <c r="M75" s="49"/>
      <c r="N75" s="65"/>
      <c r="O75" s="65"/>
      <c r="P75" s="80"/>
      <c r="Q75" s="80"/>
      <c r="R75" s="45"/>
    </row>
    <row r="76" spans="1:18" s="25" customFormat="1" ht="18.75" customHeight="1">
      <c r="A76" s="49">
        <f>'TOTAL SEMUA PNS'!A87</f>
        <v>68</v>
      </c>
      <c r="B76" s="50" t="str">
        <f>'TOTAL SEMUA PNS'!B87</f>
        <v>I Gusti Putu Ngurah Ariana</v>
      </c>
      <c r="C76" s="41"/>
      <c r="D76" s="42"/>
      <c r="E76" s="50" t="str">
        <f>'TOTAL SEMUA PNS'!G87</f>
        <v>Pengatur Tk.I / II/d</v>
      </c>
      <c r="F76" s="41"/>
      <c r="G76" s="42"/>
      <c r="H76" s="67"/>
      <c r="I76" s="67"/>
      <c r="J76" s="79"/>
      <c r="K76" s="79"/>
      <c r="L76" s="49"/>
      <c r="M76" s="49"/>
      <c r="N76" s="65"/>
      <c r="O76" s="65"/>
      <c r="P76" s="80"/>
      <c r="Q76" s="80"/>
      <c r="R76" s="45"/>
    </row>
    <row r="77" spans="1:18" s="25" customFormat="1" ht="18.75" customHeight="1">
      <c r="A77" s="49">
        <f>'TOTAL SEMUA PNS'!A88</f>
        <v>69</v>
      </c>
      <c r="B77" s="50" t="str">
        <f>'TOTAL SEMUA PNS'!B88</f>
        <v>I Ketut Wisnana</v>
      </c>
      <c r="C77" s="41"/>
      <c r="D77" s="42"/>
      <c r="E77" s="50" t="str">
        <f>'TOTAL SEMUA PNS'!G88</f>
        <v>Pengatur Tk.I / II/d</v>
      </c>
      <c r="F77" s="41"/>
      <c r="G77" s="42"/>
      <c r="H77" s="67"/>
      <c r="I77" s="67"/>
      <c r="J77" s="79"/>
      <c r="K77" s="79"/>
      <c r="L77" s="49"/>
      <c r="M77" s="49"/>
      <c r="N77" s="65"/>
      <c r="O77" s="65"/>
      <c r="P77" s="80"/>
      <c r="Q77" s="80"/>
      <c r="R77" s="45"/>
    </row>
    <row r="78" spans="1:18" s="25" customFormat="1" ht="18.75" customHeight="1">
      <c r="A78" s="49">
        <f>'TOTAL SEMUA PNS'!A89</f>
        <v>70</v>
      </c>
      <c r="B78" s="50" t="str">
        <f>'TOTAL SEMUA PNS'!B89</f>
        <v>I Made Suwela</v>
      </c>
      <c r="C78" s="41"/>
      <c r="D78" s="42"/>
      <c r="E78" s="50" t="str">
        <f>'TOTAL SEMUA PNS'!G89</f>
        <v>Pengatur Tk.I / II/d</v>
      </c>
      <c r="F78" s="41"/>
      <c r="G78" s="42"/>
      <c r="H78" s="67"/>
      <c r="I78" s="67"/>
      <c r="J78" s="79"/>
      <c r="K78" s="79"/>
      <c r="L78" s="49"/>
      <c r="M78" s="49"/>
      <c r="N78" s="65"/>
      <c r="O78" s="65"/>
      <c r="P78" s="80"/>
      <c r="Q78" s="80"/>
      <c r="R78" s="45"/>
    </row>
    <row r="79" spans="1:18" s="25" customFormat="1" ht="18.75" customHeight="1">
      <c r="A79" s="49">
        <f>'TOTAL SEMUA PNS'!A90</f>
        <v>71</v>
      </c>
      <c r="B79" s="50" t="str">
        <f>'TOTAL SEMUA PNS'!B90</f>
        <v>I Komang Budiasa</v>
      </c>
      <c r="C79" s="41"/>
      <c r="D79" s="42"/>
      <c r="E79" s="50" t="str">
        <f>'TOTAL SEMUA PNS'!G90</f>
        <v>Pengatur Tk.I / II/d</v>
      </c>
      <c r="F79" s="41"/>
      <c r="G79" s="42"/>
      <c r="H79" s="67"/>
      <c r="I79" s="67"/>
      <c r="J79" s="79"/>
      <c r="K79" s="79"/>
      <c r="L79" s="49"/>
      <c r="M79" s="49"/>
      <c r="N79" s="65"/>
      <c r="O79" s="65"/>
      <c r="P79" s="80"/>
      <c r="Q79" s="80"/>
      <c r="R79" s="45"/>
    </row>
    <row r="80" spans="1:18" s="25" customFormat="1" ht="18.75" customHeight="1">
      <c r="A80" s="49">
        <f>'TOTAL SEMUA PNS'!A91</f>
        <v>72</v>
      </c>
      <c r="B80" s="50" t="str">
        <f>'TOTAL SEMUA PNS'!B91</f>
        <v>I Nyoman Yasa Gunantara</v>
      </c>
      <c r="C80" s="41"/>
      <c r="D80" s="42"/>
      <c r="E80" s="50" t="str">
        <f>'TOTAL SEMUA PNS'!G91</f>
        <v>Pengatur Tk.I / II/d</v>
      </c>
      <c r="F80" s="41"/>
      <c r="G80" s="42"/>
      <c r="H80" s="67"/>
      <c r="I80" s="67"/>
      <c r="J80" s="79"/>
      <c r="K80" s="79"/>
      <c r="L80" s="49"/>
      <c r="M80" s="49"/>
      <c r="N80" s="65"/>
      <c r="O80" s="65"/>
      <c r="P80" s="80"/>
      <c r="Q80" s="80"/>
      <c r="R80" s="45"/>
    </row>
    <row r="81" spans="1:18" s="25" customFormat="1" ht="18.75" customHeight="1">
      <c r="A81" s="49">
        <f>'TOTAL SEMUA PNS'!A92</f>
        <v>73</v>
      </c>
      <c r="B81" s="50" t="str">
        <f>'TOTAL SEMUA PNS'!B92</f>
        <v>I Komang Sudarma</v>
      </c>
      <c r="C81" s="41"/>
      <c r="D81" s="42"/>
      <c r="E81" s="50" t="str">
        <f>'TOTAL SEMUA PNS'!G92</f>
        <v>Pengatur Tk.I / II/d</v>
      </c>
      <c r="F81" s="41"/>
      <c r="G81" s="42"/>
      <c r="H81" s="67"/>
      <c r="I81" s="67"/>
      <c r="J81" s="79"/>
      <c r="K81" s="79"/>
      <c r="L81" s="49"/>
      <c r="M81" s="49"/>
      <c r="N81" s="65"/>
      <c r="O81" s="65"/>
      <c r="P81" s="80"/>
      <c r="Q81" s="80"/>
      <c r="R81" s="45"/>
    </row>
    <row r="82" spans="1:18" s="25" customFormat="1" ht="18.75" customHeight="1">
      <c r="A82" s="49">
        <f>'TOTAL SEMUA PNS'!A93</f>
        <v>74</v>
      </c>
      <c r="B82" s="50" t="str">
        <f>'TOTAL SEMUA PNS'!B93</f>
        <v>I Nyoman Wardana</v>
      </c>
      <c r="C82" s="41"/>
      <c r="D82" s="42"/>
      <c r="E82" s="50" t="str">
        <f>'TOTAL SEMUA PNS'!G93</f>
        <v>Pengatur Tk.I / II/d</v>
      </c>
      <c r="F82" s="41"/>
      <c r="G82" s="42"/>
      <c r="H82" s="67"/>
      <c r="I82" s="67"/>
      <c r="J82" s="79"/>
      <c r="K82" s="79"/>
      <c r="L82" s="49"/>
      <c r="M82" s="49"/>
      <c r="N82" s="65"/>
      <c r="O82" s="65"/>
      <c r="P82" s="80"/>
      <c r="Q82" s="80"/>
      <c r="R82" s="45"/>
    </row>
    <row r="83" spans="1:18" s="25" customFormat="1" ht="18.75" customHeight="1">
      <c r="A83" s="49">
        <f>'TOTAL SEMUA PNS'!A94</f>
        <v>75</v>
      </c>
      <c r="B83" s="50" t="str">
        <f>'TOTAL SEMUA PNS'!B94</f>
        <v>I Nyoman Maleana</v>
      </c>
      <c r="C83" s="41"/>
      <c r="D83" s="42"/>
      <c r="E83" s="50" t="str">
        <f>'TOTAL SEMUA PNS'!G94</f>
        <v>Pengatur Tk.I / II/d</v>
      </c>
      <c r="F83" s="41"/>
      <c r="G83" s="42"/>
      <c r="H83" s="67"/>
      <c r="I83" s="67"/>
      <c r="J83" s="79"/>
      <c r="K83" s="79"/>
      <c r="L83" s="49"/>
      <c r="M83" s="49"/>
      <c r="N83" s="65"/>
      <c r="O83" s="65"/>
      <c r="P83" s="80"/>
      <c r="Q83" s="80"/>
      <c r="R83" s="45"/>
    </row>
    <row r="84" spans="1:18" s="25" customFormat="1" ht="18.75" customHeight="1">
      <c r="A84" s="49">
        <f>'TOTAL SEMUA PNS'!A95</f>
        <v>76</v>
      </c>
      <c r="B84" s="50" t="str">
        <f>'TOTAL SEMUA PNS'!B95</f>
        <v>I Wayan Sudita</v>
      </c>
      <c r="C84" s="41"/>
      <c r="D84" s="42"/>
      <c r="E84" s="50" t="str">
        <f>'TOTAL SEMUA PNS'!G95</f>
        <v>Pengatur Tk.I / II/d</v>
      </c>
      <c r="F84" s="41"/>
      <c r="G84" s="42"/>
      <c r="H84" s="67"/>
      <c r="I84" s="67"/>
      <c r="J84" s="79"/>
      <c r="K84" s="79"/>
      <c r="L84" s="49"/>
      <c r="M84" s="49"/>
      <c r="N84" s="65"/>
      <c r="O84" s="65"/>
      <c r="P84" s="80"/>
      <c r="Q84" s="80"/>
      <c r="R84" s="45">
        <f>'TOTAL SEMUA PNS'!L93</f>
        <v>0</v>
      </c>
    </row>
    <row r="85" spans="1:18" s="25" customFormat="1" ht="18.75" customHeight="1">
      <c r="A85" s="49">
        <f>'TOTAL SEMUA PNS'!A96</f>
        <v>77</v>
      </c>
      <c r="B85" s="50" t="str">
        <f>'TOTAL SEMUA PNS'!B96</f>
        <v>I Ketut Suardana</v>
      </c>
      <c r="C85" s="41"/>
      <c r="D85" s="42"/>
      <c r="E85" s="50" t="str">
        <f>'TOTAL SEMUA PNS'!G96</f>
        <v>Pengatur Tk.I / II/d</v>
      </c>
      <c r="F85" s="41"/>
      <c r="G85" s="42"/>
      <c r="H85" s="67"/>
      <c r="I85" s="67"/>
      <c r="J85" s="79"/>
      <c r="K85" s="79"/>
      <c r="L85" s="49"/>
      <c r="M85" s="49"/>
      <c r="N85" s="65"/>
      <c r="O85" s="65"/>
      <c r="P85" s="80"/>
      <c r="Q85" s="80"/>
      <c r="R85" s="45">
        <f>'TOTAL SEMUA PNS'!L94</f>
        <v>0</v>
      </c>
    </row>
    <row r="86" spans="1:18" s="25" customFormat="1" ht="18.75" customHeight="1">
      <c r="A86" s="49">
        <f>'TOTAL SEMUA PNS'!A97</f>
        <v>78</v>
      </c>
      <c r="B86" s="50" t="str">
        <f>'TOTAL SEMUA PNS'!B97</f>
        <v>I Gede Ardana</v>
      </c>
      <c r="C86" s="41"/>
      <c r="D86" s="42"/>
      <c r="E86" s="50" t="str">
        <f>'TOTAL SEMUA PNS'!G97</f>
        <v>Pengatur Tk.I / II/d</v>
      </c>
      <c r="F86" s="41"/>
      <c r="G86" s="42"/>
      <c r="H86" s="67"/>
      <c r="I86" s="67"/>
      <c r="J86" s="79"/>
      <c r="K86" s="79"/>
      <c r="L86" s="49"/>
      <c r="M86" s="49"/>
      <c r="N86" s="65"/>
      <c r="O86" s="65"/>
      <c r="P86" s="80"/>
      <c r="Q86" s="80"/>
      <c r="R86" s="45"/>
    </row>
    <row r="87" spans="1:18" s="25" customFormat="1" ht="18.75" customHeight="1">
      <c r="A87" s="49">
        <f>'TOTAL SEMUA PNS'!A98</f>
        <v>79</v>
      </c>
      <c r="B87" s="50" t="str">
        <f>'TOTAL SEMUA PNS'!B98</f>
        <v>I Gede Mudrayasa</v>
      </c>
      <c r="C87" s="41"/>
      <c r="D87" s="42"/>
      <c r="E87" s="50" t="str">
        <f>'TOTAL SEMUA PNS'!G98</f>
        <v>Pengatur Tk.I / II/d</v>
      </c>
      <c r="F87" s="41"/>
      <c r="G87" s="42"/>
      <c r="H87" s="67"/>
      <c r="I87" s="67"/>
      <c r="J87" s="79"/>
      <c r="K87" s="79"/>
      <c r="L87" s="49"/>
      <c r="M87" s="49"/>
      <c r="N87" s="65"/>
      <c r="O87" s="65"/>
      <c r="P87" s="80"/>
      <c r="Q87" s="80"/>
      <c r="R87" s="45"/>
    </row>
    <row r="88" spans="1:18" s="25" customFormat="1" ht="18.75" customHeight="1">
      <c r="A88" s="49">
        <f>'TOTAL SEMUA PNS'!A99</f>
        <v>80</v>
      </c>
      <c r="B88" s="50" t="str">
        <f>'TOTAL SEMUA PNS'!B99</f>
        <v>I Made Juliada</v>
      </c>
      <c r="C88" s="41"/>
      <c r="D88" s="42"/>
      <c r="E88" s="50" t="str">
        <f>'TOTAL SEMUA PNS'!G99</f>
        <v>Pengatur Tk.I / II/d</v>
      </c>
      <c r="F88" s="41"/>
      <c r="G88" s="42"/>
      <c r="H88" s="67"/>
      <c r="I88" s="67"/>
      <c r="J88" s="79"/>
      <c r="K88" s="79"/>
      <c r="L88" s="49"/>
      <c r="M88" s="49"/>
      <c r="N88" s="65"/>
      <c r="O88" s="65"/>
      <c r="P88" s="80"/>
      <c r="Q88" s="80"/>
      <c r="R88" s="45">
        <f>'TOTAL SEMUA PNS'!L97</f>
        <v>0</v>
      </c>
    </row>
    <row r="89" spans="1:18" s="25" customFormat="1" ht="18.75" customHeight="1">
      <c r="A89" s="49">
        <f>'TOTAL SEMUA PNS'!A100</f>
        <v>81</v>
      </c>
      <c r="B89" s="50" t="str">
        <f>'TOTAL SEMUA PNS'!B100</f>
        <v>I Made Suartika</v>
      </c>
      <c r="C89" s="41"/>
      <c r="D89" s="42"/>
      <c r="E89" s="50" t="str">
        <f>'TOTAL SEMUA PNS'!G100</f>
        <v>Pengatur Tk.I / II/d</v>
      </c>
      <c r="F89" s="41"/>
      <c r="G89" s="42"/>
      <c r="H89" s="67"/>
      <c r="I89" s="67"/>
      <c r="J89" s="79"/>
      <c r="K89" s="79"/>
      <c r="L89" s="49"/>
      <c r="M89" s="49"/>
      <c r="N89" s="65"/>
      <c r="O89" s="65"/>
      <c r="P89" s="80"/>
      <c r="Q89" s="80"/>
      <c r="R89" s="45"/>
    </row>
    <row r="90" spans="1:18" s="25" customFormat="1" ht="18.75" customHeight="1">
      <c r="A90" s="49">
        <f>'TOTAL SEMUA PNS'!A101</f>
        <v>82</v>
      </c>
      <c r="B90" s="50" t="str">
        <f>'TOTAL SEMUA PNS'!B101</f>
        <v>I Made Sukiantara</v>
      </c>
      <c r="C90" s="41"/>
      <c r="D90" s="42"/>
      <c r="E90" s="50" t="str">
        <f>'TOTAL SEMUA PNS'!G101</f>
        <v>Pengatur Tk.I / II/d</v>
      </c>
      <c r="F90" s="41"/>
      <c r="G90" s="42"/>
      <c r="H90" s="67"/>
      <c r="I90" s="67"/>
      <c r="J90" s="79"/>
      <c r="K90" s="79"/>
      <c r="L90" s="49"/>
      <c r="M90" s="49"/>
      <c r="N90" s="65"/>
      <c r="O90" s="65"/>
      <c r="P90" s="80"/>
      <c r="Q90" s="80"/>
      <c r="R90" s="45">
        <f>'TOTAL SEMUA PNS'!L99</f>
        <v>0</v>
      </c>
    </row>
    <row r="91" spans="1:18" s="25" customFormat="1" ht="18.75" customHeight="1">
      <c r="A91" s="49">
        <f>'TOTAL SEMUA PNS'!A102</f>
        <v>83</v>
      </c>
      <c r="B91" s="50" t="str">
        <f>'TOTAL SEMUA PNS'!B102</f>
        <v>I Made Suartawa</v>
      </c>
      <c r="C91" s="41"/>
      <c r="D91" s="42"/>
      <c r="E91" s="50" t="str">
        <f>'TOTAL SEMUA PNS'!G102</f>
        <v>Pengatur Tk.I / II/d</v>
      </c>
      <c r="F91" s="41"/>
      <c r="G91" s="42"/>
      <c r="H91" s="67"/>
      <c r="I91" s="67"/>
      <c r="J91" s="79"/>
      <c r="K91" s="79"/>
      <c r="L91" s="49"/>
      <c r="M91" s="49"/>
      <c r="N91" s="65"/>
      <c r="O91" s="65"/>
      <c r="P91" s="80"/>
      <c r="Q91" s="80"/>
      <c r="R91" s="45"/>
    </row>
    <row r="92" spans="1:18" s="25" customFormat="1" ht="18.75" customHeight="1">
      <c r="A92" s="49">
        <f>'TOTAL SEMUA PNS'!A103</f>
        <v>84</v>
      </c>
      <c r="B92" s="50" t="str">
        <f>'TOTAL SEMUA PNS'!B103</f>
        <v>I Gede Rama Aditya</v>
      </c>
      <c r="C92" s="41"/>
      <c r="D92" s="42"/>
      <c r="E92" s="50" t="str">
        <f>'TOTAL SEMUA PNS'!G103</f>
        <v>Pengatur Tk.I / II/d</v>
      </c>
      <c r="F92" s="41"/>
      <c r="G92" s="42"/>
      <c r="H92" s="67"/>
      <c r="I92" s="67"/>
      <c r="J92" s="79"/>
      <c r="K92" s="79"/>
      <c r="L92" s="49"/>
      <c r="M92" s="49"/>
      <c r="N92" s="65"/>
      <c r="O92" s="65"/>
      <c r="P92" s="80"/>
      <c r="Q92" s="80"/>
      <c r="R92" s="45"/>
    </row>
    <row r="93" spans="1:18" s="25" customFormat="1" ht="18.75" customHeight="1">
      <c r="A93" s="49">
        <f>'TOTAL SEMUA PNS'!A104</f>
        <v>85</v>
      </c>
      <c r="B93" s="50" t="str">
        <f>'TOTAL SEMUA PNS'!B104</f>
        <v>I Gusti Bagus Eka Putra</v>
      </c>
      <c r="C93" s="41"/>
      <c r="D93" s="42"/>
      <c r="E93" s="50" t="str">
        <f>'TOTAL SEMUA PNS'!G104</f>
        <v>Pengatur Tk.I / II/d</v>
      </c>
      <c r="F93" s="41"/>
      <c r="G93" s="42"/>
      <c r="H93" s="67"/>
      <c r="I93" s="67"/>
      <c r="J93" s="79"/>
      <c r="K93" s="79"/>
      <c r="L93" s="49"/>
      <c r="M93" s="49"/>
      <c r="N93" s="65"/>
      <c r="O93" s="65"/>
      <c r="P93" s="80"/>
      <c r="Q93" s="80"/>
      <c r="R93" s="45"/>
    </row>
    <row r="94" spans="1:18" s="25" customFormat="1" ht="18.75" customHeight="1">
      <c r="A94" s="49">
        <f>'TOTAL SEMUA PNS'!A105</f>
        <v>86</v>
      </c>
      <c r="B94" s="50" t="str">
        <f>'TOTAL SEMUA PNS'!B105</f>
        <v>I Ketut Bakti</v>
      </c>
      <c r="C94" s="41"/>
      <c r="D94" s="42"/>
      <c r="E94" s="50" t="str">
        <f>'TOTAL SEMUA PNS'!G105</f>
        <v>Pengatur Muda Tk.I / II/b</v>
      </c>
      <c r="F94" s="41"/>
      <c r="G94" s="42"/>
      <c r="H94" s="67"/>
      <c r="I94" s="67"/>
      <c r="J94" s="79"/>
      <c r="K94" s="79"/>
      <c r="L94" s="49"/>
      <c r="M94" s="49"/>
      <c r="N94" s="65"/>
      <c r="O94" s="65"/>
      <c r="P94" s="80"/>
      <c r="Q94" s="80"/>
      <c r="R94" s="45"/>
    </row>
    <row r="95" spans="1:18" s="25" customFormat="1" ht="18.75" customHeight="1">
      <c r="A95" s="49">
        <f>'TOTAL SEMUA PNS'!A106</f>
        <v>87</v>
      </c>
      <c r="B95" s="50" t="str">
        <f>'TOTAL SEMUA PNS'!B106</f>
        <v>I Ketut Rijek</v>
      </c>
      <c r="C95" s="41"/>
      <c r="D95" s="42"/>
      <c r="E95" s="50" t="str">
        <f>'TOTAL SEMUA PNS'!G106</f>
        <v>Juru Tk.I / I/d</v>
      </c>
      <c r="F95" s="41"/>
      <c r="G95" s="42"/>
      <c r="H95" s="67"/>
      <c r="I95" s="67"/>
      <c r="J95" s="79"/>
      <c r="K95" s="79"/>
      <c r="L95" s="49"/>
      <c r="M95" s="49"/>
      <c r="N95" s="65"/>
      <c r="O95" s="65"/>
      <c r="P95" s="80"/>
      <c r="Q95" s="80"/>
      <c r="R95" s="45"/>
    </row>
    <row r="96" spans="1:18" s="25" customFormat="1" ht="18.75" customHeight="1">
      <c r="A96" s="48">
        <f>'TOTAL SEMUA PNS'!A107</f>
        <v>88</v>
      </c>
      <c r="B96" s="47" t="str">
        <f>'TOTAL SEMUA PNS'!B107</f>
        <v>I Made Darsana</v>
      </c>
      <c r="C96" s="43"/>
      <c r="D96" s="44"/>
      <c r="E96" s="47" t="str">
        <f>'TOTAL SEMUA PNS'!G107</f>
        <v>Juru Tk.I / I/d</v>
      </c>
      <c r="F96" s="43"/>
      <c r="G96" s="44"/>
      <c r="H96" s="66"/>
      <c r="I96" s="66"/>
      <c r="J96" s="91"/>
      <c r="K96" s="91"/>
      <c r="L96" s="48"/>
      <c r="M96" s="48"/>
      <c r="N96" s="66"/>
      <c r="O96" s="66"/>
      <c r="P96" s="89"/>
      <c r="Q96" s="89"/>
      <c r="R96" s="46"/>
    </row>
    <row r="97" spans="1:9" s="25" customFormat="1" ht="6" customHeight="1">
      <c r="A97" s="28"/>
      <c r="B97" s="28"/>
      <c r="C97" s="29"/>
      <c r="D97" s="29"/>
      <c r="E97" s="30"/>
      <c r="F97" s="31"/>
      <c r="G97" s="31"/>
      <c r="H97" s="31"/>
      <c r="I97" s="31"/>
    </row>
    <row r="98" spans="1:18" ht="12">
      <c r="A98" s="32" t="s">
        <v>26</v>
      </c>
      <c r="B98" s="25"/>
      <c r="C98" s="31"/>
      <c r="D98" s="31"/>
      <c r="E98" s="25"/>
      <c r="F98" s="25"/>
      <c r="G98" s="25"/>
      <c r="H98" s="25"/>
      <c r="I98" s="25"/>
      <c r="N98" s="148" t="s">
        <v>424</v>
      </c>
      <c r="O98" s="148"/>
      <c r="P98" s="148"/>
      <c r="Q98" s="148"/>
      <c r="R98" s="148"/>
    </row>
    <row r="99" spans="1:19" ht="12">
      <c r="A99" s="25" t="s">
        <v>9</v>
      </c>
      <c r="B99" s="25"/>
      <c r="C99" s="33" t="s">
        <v>27</v>
      </c>
      <c r="D99" s="31"/>
      <c r="F99" s="18"/>
      <c r="G99" s="18"/>
      <c r="H99" s="18"/>
      <c r="I99" s="18"/>
      <c r="N99" s="96" t="s">
        <v>56</v>
      </c>
      <c r="O99" s="96"/>
      <c r="P99" s="96"/>
      <c r="Q99" s="96"/>
      <c r="R99" s="96"/>
      <c r="S99" s="5"/>
    </row>
    <row r="100" spans="1:19" ht="12">
      <c r="A100" s="25" t="s">
        <v>10</v>
      </c>
      <c r="B100" s="25"/>
      <c r="C100" s="33" t="s">
        <v>28</v>
      </c>
      <c r="D100" s="31"/>
      <c r="F100" s="18"/>
      <c r="G100" s="18"/>
      <c r="H100" s="18"/>
      <c r="I100" s="18"/>
      <c r="N100" s="96" t="s">
        <v>29</v>
      </c>
      <c r="O100" s="96"/>
      <c r="P100" s="96"/>
      <c r="Q100" s="96"/>
      <c r="R100" s="96"/>
      <c r="S100" s="5"/>
    </row>
    <row r="101" spans="1:19" ht="12">
      <c r="A101" s="25" t="s">
        <v>11</v>
      </c>
      <c r="B101" s="25"/>
      <c r="C101" s="33" t="s">
        <v>30</v>
      </c>
      <c r="D101" s="31"/>
      <c r="F101" s="18"/>
      <c r="G101" s="18"/>
      <c r="H101" s="18"/>
      <c r="I101" s="18"/>
      <c r="N101" s="96"/>
      <c r="O101" s="96"/>
      <c r="P101" s="96"/>
      <c r="Q101" s="96"/>
      <c r="R101" s="96"/>
      <c r="S101" s="5"/>
    </row>
    <row r="102" spans="1:19" ht="12">
      <c r="A102" s="25" t="s">
        <v>12</v>
      </c>
      <c r="B102" s="25"/>
      <c r="C102" s="33" t="s">
        <v>31</v>
      </c>
      <c r="D102" s="31"/>
      <c r="F102" s="18"/>
      <c r="G102" s="18"/>
      <c r="H102" s="18"/>
      <c r="I102" s="18"/>
      <c r="N102" s="96"/>
      <c r="O102" s="96"/>
      <c r="P102" s="96"/>
      <c r="Q102" s="96"/>
      <c r="R102" s="96"/>
      <c r="S102" s="5"/>
    </row>
    <row r="103" spans="1:19" ht="12">
      <c r="A103" s="25" t="s">
        <v>13</v>
      </c>
      <c r="B103" s="25"/>
      <c r="C103" s="33" t="s">
        <v>32</v>
      </c>
      <c r="D103" s="31"/>
      <c r="F103" s="18"/>
      <c r="G103" s="18"/>
      <c r="H103" s="18"/>
      <c r="I103" s="18"/>
      <c r="N103" s="96"/>
      <c r="O103" s="96"/>
      <c r="P103" s="96"/>
      <c r="Q103" s="96"/>
      <c r="R103" s="96"/>
      <c r="S103" s="5"/>
    </row>
    <row r="104" spans="1:19" ht="12">
      <c r="A104" s="25"/>
      <c r="B104" s="25"/>
      <c r="C104" s="31"/>
      <c r="D104" s="31"/>
      <c r="F104" s="18"/>
      <c r="G104" s="18"/>
      <c r="H104" s="18"/>
      <c r="I104" s="18"/>
      <c r="N104" s="97" t="s">
        <v>263</v>
      </c>
      <c r="O104" s="97"/>
      <c r="P104" s="97"/>
      <c r="Q104" s="97"/>
      <c r="R104" s="97"/>
      <c r="S104" s="34"/>
    </row>
    <row r="105" spans="1:19" ht="12">
      <c r="A105" s="25"/>
      <c r="B105" s="25"/>
      <c r="C105" s="31"/>
      <c r="D105" s="31"/>
      <c r="F105" s="18"/>
      <c r="G105" s="18"/>
      <c r="H105" s="18"/>
      <c r="I105" s="18"/>
      <c r="N105" s="96" t="s">
        <v>238</v>
      </c>
      <c r="O105" s="96"/>
      <c r="P105" s="96"/>
      <c r="Q105" s="96"/>
      <c r="R105" s="96"/>
      <c r="S105" s="5"/>
    </row>
    <row r="106" spans="1:19" ht="12">
      <c r="A106" s="25"/>
      <c r="B106" s="25"/>
      <c r="C106" s="31"/>
      <c r="D106" s="31"/>
      <c r="F106" s="18"/>
      <c r="G106" s="18"/>
      <c r="H106" s="18"/>
      <c r="I106" s="18"/>
      <c r="N106" s="96" t="s">
        <v>265</v>
      </c>
      <c r="O106" s="96"/>
      <c r="P106" s="96"/>
      <c r="Q106" s="96"/>
      <c r="R106" s="96"/>
      <c r="S106" s="5"/>
    </row>
    <row r="107" spans="1:9" ht="12">
      <c r="A107" s="25"/>
      <c r="B107" s="25"/>
      <c r="C107" s="31"/>
      <c r="D107" s="31"/>
      <c r="E107" s="140"/>
      <c r="F107" s="140"/>
      <c r="G107" s="140"/>
      <c r="H107" s="140"/>
      <c r="I107" s="140"/>
    </row>
    <row r="108" spans="1:9" ht="12">
      <c r="A108" s="25"/>
      <c r="B108" s="25"/>
      <c r="C108" s="31"/>
      <c r="D108" s="31"/>
      <c r="E108" s="25"/>
      <c r="F108" s="31"/>
      <c r="G108" s="31"/>
      <c r="H108" s="31"/>
      <c r="I108" s="31"/>
    </row>
    <row r="109" spans="1:9" ht="12">
      <c r="A109" s="25"/>
      <c r="B109" s="25"/>
      <c r="C109" s="31"/>
      <c r="D109" s="31"/>
      <c r="E109" s="25"/>
      <c r="F109" s="31"/>
      <c r="G109" s="31"/>
      <c r="H109" s="31"/>
      <c r="I109" s="31"/>
    </row>
    <row r="110" spans="1:9" ht="12">
      <c r="A110" s="25"/>
      <c r="B110" s="25"/>
      <c r="C110" s="31"/>
      <c r="D110" s="31"/>
      <c r="E110" s="25"/>
      <c r="F110" s="31"/>
      <c r="G110" s="31"/>
      <c r="H110" s="31"/>
      <c r="I110" s="31"/>
    </row>
    <row r="111" spans="1:9" ht="12">
      <c r="A111" s="25"/>
      <c r="B111" s="25"/>
      <c r="C111" s="31"/>
      <c r="D111" s="31"/>
      <c r="E111" s="25"/>
      <c r="F111" s="31"/>
      <c r="G111" s="31"/>
      <c r="H111" s="31"/>
      <c r="I111" s="31"/>
    </row>
  </sheetData>
  <sheetProtection/>
  <mergeCells count="24">
    <mergeCell ref="A1:R1"/>
    <mergeCell ref="Q2:R2"/>
    <mergeCell ref="C3:I3"/>
    <mergeCell ref="C4:I4"/>
    <mergeCell ref="A6:A8"/>
    <mergeCell ref="B6:D8"/>
    <mergeCell ref="E107:I107"/>
    <mergeCell ref="N98:R98"/>
    <mergeCell ref="N100:R100"/>
    <mergeCell ref="N99:R99"/>
    <mergeCell ref="N106:R106"/>
    <mergeCell ref="R6:R8"/>
    <mergeCell ref="L7:M7"/>
    <mergeCell ref="E6:G8"/>
    <mergeCell ref="N103:R103"/>
    <mergeCell ref="N104:R104"/>
    <mergeCell ref="N105:R105"/>
    <mergeCell ref="J7:K7"/>
    <mergeCell ref="H6:Q6"/>
    <mergeCell ref="H7:I7"/>
    <mergeCell ref="N7:O7"/>
    <mergeCell ref="P7:Q7"/>
    <mergeCell ref="N101:R101"/>
    <mergeCell ref="N102:R102"/>
  </mergeCells>
  <printOptions/>
  <pageMargins left="0.1968503937007874" right="0.15748031496062992" top="0.1968503937007874" bottom="0.55" header="0.11811023622047245" footer="0.15748031496062992"/>
  <pageSetup horizontalDpi="600" verticalDpi="600" orientation="landscape" paperSize="5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5"/>
  <sheetViews>
    <sheetView view="pageBreakPreview" zoomScale="115" zoomScaleNormal="115" zoomScaleSheetLayoutView="115" zoomScalePageLayoutView="0" workbookViewId="0" topLeftCell="A59">
      <selection activeCell="E71" sqref="E71"/>
    </sheetView>
  </sheetViews>
  <sheetFormatPr defaultColWidth="9.140625" defaultRowHeight="12.75"/>
  <cols>
    <col min="1" max="1" width="6.140625" style="1" customWidth="1"/>
    <col min="2" max="2" width="15.7109375" style="2" customWidth="1"/>
    <col min="3" max="3" width="2.00390625" style="2" bestFit="1" customWidth="1"/>
    <col min="4" max="4" width="13.140625" style="2" customWidth="1"/>
    <col min="5" max="5" width="10.28125" style="1" customWidth="1"/>
    <col min="6" max="6" width="10.7109375" style="1" customWidth="1"/>
    <col min="7" max="7" width="7.8515625" style="1" customWidth="1"/>
    <col min="8" max="8" width="7.8515625" style="2" customWidth="1"/>
    <col min="9" max="9" width="7.00390625" style="2" customWidth="1"/>
    <col min="10" max="11" width="10.421875" style="2" customWidth="1"/>
    <col min="12" max="12" width="8.00390625" style="2" customWidth="1"/>
    <col min="13" max="13" width="9.140625" style="1" customWidth="1"/>
    <col min="14" max="14" width="12.140625" style="1" bestFit="1" customWidth="1"/>
    <col min="15" max="16" width="9.140625" style="1" customWidth="1"/>
    <col min="17" max="17" width="11.421875" style="1" bestFit="1" customWidth="1"/>
    <col min="18" max="16384" width="9.140625" style="1" customWidth="1"/>
  </cols>
  <sheetData>
    <row r="1" spans="1:12" ht="18">
      <c r="A1" s="108" t="s">
        <v>276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8.7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8">
      <c r="A3" s="110" t="s">
        <v>277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8.75">
      <c r="A4" s="109" t="s">
        <v>171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>
      <c r="A5" s="111" t="s">
        <v>278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8" customHeight="1">
      <c r="A6" s="112" t="s">
        <v>279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8" customHeight="1">
      <c r="A7" s="103" t="s">
        <v>208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3.75" customHeight="1" thickBot="1">
      <c r="A8" s="14"/>
      <c r="B8" s="15"/>
      <c r="C8" s="15"/>
      <c r="D8" s="104"/>
      <c r="E8" s="104"/>
      <c r="F8" s="104"/>
      <c r="G8" s="104"/>
      <c r="H8" s="104"/>
      <c r="I8" s="104"/>
      <c r="J8" s="105"/>
      <c r="K8" s="105"/>
      <c r="L8" s="105"/>
    </row>
    <row r="9" spans="1:12" ht="1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 t="s">
        <v>68</v>
      </c>
    </row>
    <row r="10" spans="1:12" s="3" customFormat="1" ht="15.75" customHeight="1">
      <c r="A10" s="3" t="s">
        <v>1</v>
      </c>
      <c r="B10" s="4"/>
      <c r="C10" s="4" t="s">
        <v>33</v>
      </c>
      <c r="D10" s="4" t="s">
        <v>74</v>
      </c>
      <c r="H10" s="4"/>
      <c r="I10" s="4"/>
      <c r="J10" s="4"/>
      <c r="K10" s="4"/>
      <c r="L10" s="4"/>
    </row>
    <row r="11" spans="1:12" s="3" customFormat="1" ht="15.75" customHeight="1">
      <c r="A11" s="3" t="s">
        <v>2</v>
      </c>
      <c r="B11" s="4"/>
      <c r="C11" s="3" t="s">
        <v>33</v>
      </c>
      <c r="D11" s="107"/>
      <c r="E11" s="107"/>
      <c r="H11" s="4"/>
      <c r="I11" s="4"/>
      <c r="J11" s="4"/>
      <c r="K11" s="4"/>
      <c r="L11" s="4"/>
    </row>
    <row r="12" ht="14.25">
      <c r="F12" s="4"/>
    </row>
    <row r="13" spans="1:12" s="5" customFormat="1" ht="17.25" customHeight="1">
      <c r="A13" s="93" t="s">
        <v>59</v>
      </c>
      <c r="B13" s="94"/>
      <c r="C13" s="93" t="s">
        <v>3</v>
      </c>
      <c r="D13" s="94"/>
      <c r="E13" s="135" t="s">
        <v>4</v>
      </c>
      <c r="F13" s="137"/>
      <c r="G13" s="135" t="s">
        <v>5</v>
      </c>
      <c r="H13" s="136"/>
      <c r="I13" s="136"/>
      <c r="J13" s="136"/>
      <c r="K13" s="136"/>
      <c r="L13" s="137"/>
    </row>
    <row r="14" spans="1:12" s="5" customFormat="1" ht="14.25" customHeight="1">
      <c r="A14" s="155"/>
      <c r="B14" s="157"/>
      <c r="C14" s="155" t="s">
        <v>6</v>
      </c>
      <c r="D14" s="157"/>
      <c r="E14" s="6" t="s">
        <v>7</v>
      </c>
      <c r="F14" s="7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272</v>
      </c>
      <c r="L14" s="8" t="s">
        <v>13</v>
      </c>
    </row>
    <row r="15" spans="1:12" s="10" customFormat="1" ht="25.5" customHeight="1">
      <c r="A15" s="159" t="s">
        <v>183</v>
      </c>
      <c r="B15" s="160"/>
      <c r="C15" s="159">
        <f>COUNT(A:A)</f>
        <v>88</v>
      </c>
      <c r="D15" s="160"/>
      <c r="E15" s="9"/>
      <c r="F15" s="9"/>
      <c r="G15" s="9"/>
      <c r="H15" s="9"/>
      <c r="I15" s="9"/>
      <c r="J15" s="9"/>
      <c r="K15" s="9"/>
      <c r="L15" s="9"/>
    </row>
    <row r="16" ht="12"/>
    <row r="17" spans="1:12" s="5" customFormat="1" ht="24" customHeight="1">
      <c r="A17" s="149" t="s">
        <v>14</v>
      </c>
      <c r="B17" s="93" t="s">
        <v>15</v>
      </c>
      <c r="C17" s="95"/>
      <c r="D17" s="94"/>
      <c r="E17" s="93" t="s">
        <v>69</v>
      </c>
      <c r="F17" s="94"/>
      <c r="G17" s="93" t="s">
        <v>60</v>
      </c>
      <c r="H17" s="95"/>
      <c r="I17" s="94"/>
      <c r="J17" s="93" t="s">
        <v>16</v>
      </c>
      <c r="K17" s="94"/>
      <c r="L17" s="149" t="s">
        <v>207</v>
      </c>
    </row>
    <row r="18" spans="1:12" s="5" customFormat="1" ht="24" customHeight="1">
      <c r="A18" s="150"/>
      <c r="B18" s="152"/>
      <c r="C18" s="153"/>
      <c r="D18" s="154"/>
      <c r="E18" s="152"/>
      <c r="F18" s="154"/>
      <c r="G18" s="152"/>
      <c r="H18" s="153"/>
      <c r="I18" s="154"/>
      <c r="J18" s="152"/>
      <c r="K18" s="154"/>
      <c r="L18" s="150"/>
    </row>
    <row r="19" spans="1:18" s="5" customFormat="1" ht="24" customHeight="1">
      <c r="A19" s="151"/>
      <c r="B19" s="155"/>
      <c r="C19" s="156"/>
      <c r="D19" s="157"/>
      <c r="E19" s="155"/>
      <c r="F19" s="157"/>
      <c r="G19" s="155"/>
      <c r="H19" s="156"/>
      <c r="I19" s="157"/>
      <c r="J19" s="8" t="s">
        <v>273</v>
      </c>
      <c r="K19" s="8" t="s">
        <v>274</v>
      </c>
      <c r="L19" s="151"/>
      <c r="P19" s="17" t="s">
        <v>400</v>
      </c>
      <c r="Q19" s="17" t="s">
        <v>401</v>
      </c>
      <c r="R19" s="17" t="s">
        <v>402</v>
      </c>
    </row>
    <row r="20" spans="1:22" s="5" customFormat="1" ht="24" customHeight="1">
      <c r="A20" s="55">
        <v>1</v>
      </c>
      <c r="B20" s="64" t="s">
        <v>263</v>
      </c>
      <c r="C20" s="59"/>
      <c r="D20" s="60"/>
      <c r="E20" s="56" t="s">
        <v>264</v>
      </c>
      <c r="F20" s="56"/>
      <c r="G20" s="98" t="s">
        <v>210</v>
      </c>
      <c r="H20" s="98"/>
      <c r="I20" s="98"/>
      <c r="J20" s="8"/>
      <c r="K20" s="17"/>
      <c r="L20" s="17"/>
      <c r="M20" s="5" t="str">
        <f>CONCATENATE(IF(MID(E20,17,1)="1","Laki-Laki",IF(MID(E20,17,1)="2","Perempuan",)))</f>
        <v>Laki-Laki</v>
      </c>
      <c r="N20" s="5" t="s">
        <v>288</v>
      </c>
      <c r="P20" s="8" t="s">
        <v>385</v>
      </c>
      <c r="Q20" s="55" t="s">
        <v>386</v>
      </c>
      <c r="R20" s="55">
        <f>ABS(LEFT(E20,4)-2022)</f>
        <v>49</v>
      </c>
      <c r="T20" s="5" t="s">
        <v>386</v>
      </c>
      <c r="U20" s="5" t="s">
        <v>399</v>
      </c>
      <c r="V20" s="5">
        <f>COUNTIF($K$20:$K$107,T20)</f>
        <v>0</v>
      </c>
    </row>
    <row r="21" spans="1:22" s="5" customFormat="1" ht="19.5" customHeight="1">
      <c r="A21" s="55">
        <v>2</v>
      </c>
      <c r="B21" s="64" t="s">
        <v>261</v>
      </c>
      <c r="C21" s="59"/>
      <c r="D21" s="60"/>
      <c r="E21" s="56" t="s">
        <v>262</v>
      </c>
      <c r="F21" s="56"/>
      <c r="G21" s="98" t="s">
        <v>210</v>
      </c>
      <c r="H21" s="98"/>
      <c r="I21" s="98"/>
      <c r="J21" s="8"/>
      <c r="K21" s="17"/>
      <c r="L21" s="17"/>
      <c r="M21" s="5" t="str">
        <f aca="true" t="shared" si="0" ref="M21:M49">CONCATENATE(IF(MID(E21,17,1)="1","Laki-Laki",IF(MID(E21,17,1)="2","Perempuan",)))</f>
        <v>Laki-Laki</v>
      </c>
      <c r="N21" s="5" t="s">
        <v>289</v>
      </c>
      <c r="P21" s="8" t="s">
        <v>385</v>
      </c>
      <c r="Q21" s="55" t="s">
        <v>387</v>
      </c>
      <c r="R21" s="55">
        <f aca="true" t="shared" si="1" ref="R21:R49">ABS(LEFT(E21,4)-2022)</f>
        <v>55</v>
      </c>
      <c r="T21" s="5" t="s">
        <v>387</v>
      </c>
      <c r="U21" s="5" t="s">
        <v>399</v>
      </c>
      <c r="V21" s="5">
        <f>COUNTIF($K$20:$K$107,T21)</f>
        <v>0</v>
      </c>
    </row>
    <row r="22" spans="1:22" s="5" customFormat="1" ht="19.5" customHeight="1">
      <c r="A22" s="55">
        <v>3</v>
      </c>
      <c r="B22" s="64" t="s">
        <v>270</v>
      </c>
      <c r="C22" s="59"/>
      <c r="D22" s="60"/>
      <c r="E22" s="56" t="s">
        <v>271</v>
      </c>
      <c r="F22" s="56"/>
      <c r="G22" s="98" t="s">
        <v>176</v>
      </c>
      <c r="H22" s="98"/>
      <c r="I22" s="98"/>
      <c r="J22" s="17"/>
      <c r="K22" s="17"/>
      <c r="L22" s="17"/>
      <c r="M22" s="5" t="str">
        <f t="shared" si="0"/>
        <v>Perempuan</v>
      </c>
      <c r="N22" s="5" t="s">
        <v>290</v>
      </c>
      <c r="P22" s="8" t="s">
        <v>388</v>
      </c>
      <c r="Q22" s="55" t="s">
        <v>387</v>
      </c>
      <c r="R22" s="55">
        <f t="shared" si="1"/>
        <v>58</v>
      </c>
      <c r="T22" s="5" t="s">
        <v>392</v>
      </c>
      <c r="U22" s="5" t="s">
        <v>399</v>
      </c>
      <c r="V22" s="5">
        <f>COUNTIF($K$20:$K$107,T22)</f>
        <v>0</v>
      </c>
    </row>
    <row r="23" spans="1:22" s="5" customFormat="1" ht="19.5" customHeight="1">
      <c r="A23" s="55">
        <v>4</v>
      </c>
      <c r="B23" s="64" t="s">
        <v>170</v>
      </c>
      <c r="C23" s="59"/>
      <c r="D23" s="60"/>
      <c r="E23" s="56" t="s">
        <v>182</v>
      </c>
      <c r="F23" s="56"/>
      <c r="G23" s="98" t="s">
        <v>176</v>
      </c>
      <c r="H23" s="98"/>
      <c r="I23" s="98"/>
      <c r="J23" s="17"/>
      <c r="K23" s="17"/>
      <c r="L23" s="17"/>
      <c r="M23" s="5" t="str">
        <f t="shared" si="0"/>
        <v>Laki-Laki</v>
      </c>
      <c r="N23" s="5" t="s">
        <v>291</v>
      </c>
      <c r="P23" s="8" t="s">
        <v>388</v>
      </c>
      <c r="Q23" s="55" t="s">
        <v>387</v>
      </c>
      <c r="R23" s="55">
        <f t="shared" si="1"/>
        <v>56</v>
      </c>
      <c r="T23" s="5" t="s">
        <v>397</v>
      </c>
      <c r="U23" s="5" t="s">
        <v>399</v>
      </c>
      <c r="V23" s="5">
        <f>COUNTIF($K$20:$K$107,T23)</f>
        <v>0</v>
      </c>
    </row>
    <row r="24" spans="1:22" s="5" customFormat="1" ht="19.5" customHeight="1">
      <c r="A24" s="55">
        <v>5</v>
      </c>
      <c r="B24" s="64" t="s">
        <v>212</v>
      </c>
      <c r="C24" s="59"/>
      <c r="D24" s="60"/>
      <c r="E24" s="56" t="s">
        <v>213</v>
      </c>
      <c r="F24" s="56"/>
      <c r="G24" s="98" t="s">
        <v>243</v>
      </c>
      <c r="H24" s="98"/>
      <c r="I24" s="98"/>
      <c r="J24" s="8"/>
      <c r="K24" s="17"/>
      <c r="L24" s="17"/>
      <c r="M24" s="5" t="str">
        <f t="shared" si="0"/>
        <v>Laki-Laki</v>
      </c>
      <c r="N24" s="5" t="s">
        <v>292</v>
      </c>
      <c r="P24" s="8" t="s">
        <v>389</v>
      </c>
      <c r="Q24" s="55" t="s">
        <v>386</v>
      </c>
      <c r="R24" s="55">
        <f t="shared" si="1"/>
        <v>34</v>
      </c>
      <c r="T24" s="5" t="s">
        <v>398</v>
      </c>
      <c r="U24" s="5" t="s">
        <v>399</v>
      </c>
      <c r="V24" s="5">
        <f>COUNTIF($K$20:$K$107,T24)</f>
        <v>0</v>
      </c>
    </row>
    <row r="25" spans="1:22" s="5" customFormat="1" ht="14.25" customHeight="1">
      <c r="A25" s="55">
        <v>6</v>
      </c>
      <c r="B25" s="61" t="s">
        <v>167</v>
      </c>
      <c r="C25" s="62"/>
      <c r="D25" s="63"/>
      <c r="E25" s="17" t="s">
        <v>180</v>
      </c>
      <c r="F25" s="17"/>
      <c r="G25" s="98" t="s">
        <v>243</v>
      </c>
      <c r="H25" s="98"/>
      <c r="I25" s="98"/>
      <c r="J25" s="17"/>
      <c r="K25" s="17"/>
      <c r="L25" s="55"/>
      <c r="M25" s="5" t="str">
        <f t="shared" si="0"/>
        <v>Laki-Laki</v>
      </c>
      <c r="N25" s="5" t="s">
        <v>293</v>
      </c>
      <c r="P25" s="8" t="s">
        <v>389</v>
      </c>
      <c r="Q25" s="55" t="s">
        <v>387</v>
      </c>
      <c r="R25" s="55">
        <f t="shared" si="1"/>
        <v>53</v>
      </c>
      <c r="V25" s="5">
        <f>SUM(V20:V24)</f>
        <v>0</v>
      </c>
    </row>
    <row r="26" spans="1:18" s="5" customFormat="1" ht="19.5" customHeight="1">
      <c r="A26" s="55">
        <v>7</v>
      </c>
      <c r="B26" s="61" t="s">
        <v>172</v>
      </c>
      <c r="C26" s="62"/>
      <c r="D26" s="63"/>
      <c r="E26" s="17" t="s">
        <v>173</v>
      </c>
      <c r="F26" s="17"/>
      <c r="G26" s="98" t="s">
        <v>243</v>
      </c>
      <c r="H26" s="98"/>
      <c r="I26" s="98"/>
      <c r="J26" s="55"/>
      <c r="K26" s="17"/>
      <c r="L26" s="55"/>
      <c r="M26" s="5" t="str">
        <f t="shared" si="0"/>
        <v>Laki-Laki</v>
      </c>
      <c r="N26" s="5" t="s">
        <v>294</v>
      </c>
      <c r="P26" s="8" t="s">
        <v>389</v>
      </c>
      <c r="Q26" s="55" t="s">
        <v>387</v>
      </c>
      <c r="R26" s="55">
        <f t="shared" si="1"/>
        <v>58</v>
      </c>
    </row>
    <row r="27" spans="1:18" s="5" customFormat="1" ht="19.5" customHeight="1">
      <c r="A27" s="55">
        <v>8</v>
      </c>
      <c r="B27" s="61" t="s">
        <v>267</v>
      </c>
      <c r="C27" s="62"/>
      <c r="D27" s="63"/>
      <c r="E27" s="17" t="s">
        <v>268</v>
      </c>
      <c r="F27" s="17"/>
      <c r="G27" s="98" t="s">
        <v>211</v>
      </c>
      <c r="H27" s="98"/>
      <c r="I27" s="98"/>
      <c r="J27" s="55"/>
      <c r="K27" s="17"/>
      <c r="L27" s="55"/>
      <c r="M27" s="5" t="str">
        <f t="shared" si="0"/>
        <v>Laki-Laki</v>
      </c>
      <c r="N27" s="5" t="s">
        <v>295</v>
      </c>
      <c r="P27" s="8" t="s">
        <v>390</v>
      </c>
      <c r="Q27" s="55" t="s">
        <v>386</v>
      </c>
      <c r="R27" s="55">
        <f t="shared" si="1"/>
        <v>50</v>
      </c>
    </row>
    <row r="28" spans="1:18" s="5" customFormat="1" ht="19.5" customHeight="1">
      <c r="A28" s="55">
        <v>9</v>
      </c>
      <c r="B28" s="64" t="s">
        <v>72</v>
      </c>
      <c r="C28" s="59"/>
      <c r="D28" s="60"/>
      <c r="E28" s="56" t="s">
        <v>73</v>
      </c>
      <c r="F28" s="56"/>
      <c r="G28" s="98" t="s">
        <v>211</v>
      </c>
      <c r="H28" s="98"/>
      <c r="I28" s="98"/>
      <c r="J28" s="55"/>
      <c r="K28" s="17"/>
      <c r="L28" s="55"/>
      <c r="M28" s="5" t="str">
        <f t="shared" si="0"/>
        <v>Perempuan</v>
      </c>
      <c r="N28" s="5" t="s">
        <v>296</v>
      </c>
      <c r="P28" s="8" t="s">
        <v>390</v>
      </c>
      <c r="Q28" s="55" t="s">
        <v>387</v>
      </c>
      <c r="R28" s="55">
        <f t="shared" si="1"/>
        <v>45</v>
      </c>
    </row>
    <row r="29" spans="1:18" s="5" customFormat="1" ht="19.5" customHeight="1">
      <c r="A29" s="55">
        <v>10</v>
      </c>
      <c r="B29" s="64" t="s">
        <v>269</v>
      </c>
      <c r="C29" s="59"/>
      <c r="D29" s="60"/>
      <c r="E29" s="56" t="s">
        <v>266</v>
      </c>
      <c r="F29" s="56"/>
      <c r="G29" s="98" t="s">
        <v>211</v>
      </c>
      <c r="H29" s="98"/>
      <c r="I29" s="98"/>
      <c r="J29" s="55"/>
      <c r="K29" s="17"/>
      <c r="L29" s="55"/>
      <c r="M29" s="5" t="str">
        <f t="shared" si="0"/>
        <v>Perempuan</v>
      </c>
      <c r="N29" s="5" t="s">
        <v>297</v>
      </c>
      <c r="P29" s="8" t="s">
        <v>390</v>
      </c>
      <c r="Q29" s="55" t="s">
        <v>387</v>
      </c>
      <c r="R29" s="55">
        <f t="shared" si="1"/>
        <v>45</v>
      </c>
    </row>
    <row r="30" spans="1:18" s="5" customFormat="1" ht="19.5" customHeight="1">
      <c r="A30" s="55">
        <v>11</v>
      </c>
      <c r="B30" s="64" t="s">
        <v>174</v>
      </c>
      <c r="C30" s="59"/>
      <c r="D30" s="60"/>
      <c r="E30" s="17" t="s">
        <v>175</v>
      </c>
      <c r="F30" s="17"/>
      <c r="G30" s="98" t="s">
        <v>211</v>
      </c>
      <c r="H30" s="98"/>
      <c r="I30" s="98"/>
      <c r="J30" s="55"/>
      <c r="K30" s="17"/>
      <c r="L30" s="55"/>
      <c r="M30" s="5" t="str">
        <f t="shared" si="0"/>
        <v>Laki-Laki</v>
      </c>
      <c r="N30" s="5" t="s">
        <v>298</v>
      </c>
      <c r="P30" s="8" t="s">
        <v>390</v>
      </c>
      <c r="Q30" s="55" t="s">
        <v>387</v>
      </c>
      <c r="R30" s="55">
        <f t="shared" si="1"/>
        <v>51</v>
      </c>
    </row>
    <row r="31" spans="1:18" s="5" customFormat="1" ht="19.5" customHeight="1">
      <c r="A31" s="55">
        <v>12</v>
      </c>
      <c r="B31" s="61" t="s">
        <v>205</v>
      </c>
      <c r="C31" s="62"/>
      <c r="D31" s="63"/>
      <c r="E31" s="17" t="s">
        <v>206</v>
      </c>
      <c r="F31" s="17"/>
      <c r="G31" s="98" t="s">
        <v>211</v>
      </c>
      <c r="H31" s="98"/>
      <c r="I31" s="98"/>
      <c r="J31" s="55"/>
      <c r="K31" s="17"/>
      <c r="L31" s="55"/>
      <c r="M31" s="5" t="str">
        <f t="shared" si="0"/>
        <v>Laki-Laki</v>
      </c>
      <c r="N31" s="5" t="s">
        <v>299</v>
      </c>
      <c r="P31" s="8" t="s">
        <v>390</v>
      </c>
      <c r="Q31" s="55" t="s">
        <v>387</v>
      </c>
      <c r="R31" s="55">
        <f t="shared" si="1"/>
        <v>42</v>
      </c>
    </row>
    <row r="32" spans="1:18" s="5" customFormat="1" ht="19.5" customHeight="1">
      <c r="A32" s="55">
        <v>13</v>
      </c>
      <c r="B32" s="61" t="s">
        <v>209</v>
      </c>
      <c r="C32" s="62"/>
      <c r="D32" s="63"/>
      <c r="E32" s="17" t="s">
        <v>44</v>
      </c>
      <c r="F32" s="17"/>
      <c r="G32" s="98" t="s">
        <v>211</v>
      </c>
      <c r="H32" s="98"/>
      <c r="I32" s="98"/>
      <c r="J32" s="55"/>
      <c r="K32" s="17"/>
      <c r="L32" s="55"/>
      <c r="M32" s="5" t="str">
        <f t="shared" si="0"/>
        <v>Laki-Laki</v>
      </c>
      <c r="N32" s="5" t="s">
        <v>300</v>
      </c>
      <c r="P32" s="8" t="s">
        <v>390</v>
      </c>
      <c r="Q32" s="55" t="s">
        <v>387</v>
      </c>
      <c r="R32" s="55">
        <f t="shared" si="1"/>
        <v>55</v>
      </c>
    </row>
    <row r="33" spans="1:18" s="5" customFormat="1" ht="19.5" customHeight="1">
      <c r="A33" s="55">
        <v>14</v>
      </c>
      <c r="B33" s="61" t="s">
        <v>70</v>
      </c>
      <c r="C33" s="62"/>
      <c r="D33" s="63"/>
      <c r="E33" s="17" t="s">
        <v>71</v>
      </c>
      <c r="F33" s="17"/>
      <c r="G33" s="98" t="s">
        <v>177</v>
      </c>
      <c r="H33" s="98"/>
      <c r="I33" s="98"/>
      <c r="J33" s="57"/>
      <c r="K33" s="17"/>
      <c r="L33" s="17"/>
      <c r="M33" s="5" t="str">
        <f t="shared" si="0"/>
        <v>Laki-Laki</v>
      </c>
      <c r="N33" s="5" t="s">
        <v>301</v>
      </c>
      <c r="P33" s="8" t="s">
        <v>391</v>
      </c>
      <c r="Q33" s="55" t="s">
        <v>392</v>
      </c>
      <c r="R33" s="55">
        <f t="shared" si="1"/>
        <v>56</v>
      </c>
    </row>
    <row r="34" spans="1:18" s="5" customFormat="1" ht="19.5" customHeight="1">
      <c r="A34" s="55">
        <v>15</v>
      </c>
      <c r="B34" s="61" t="s">
        <v>17</v>
      </c>
      <c r="C34" s="62"/>
      <c r="D34" s="63"/>
      <c r="E34" s="17" t="s">
        <v>35</v>
      </c>
      <c r="F34" s="17"/>
      <c r="G34" s="98" t="s">
        <v>177</v>
      </c>
      <c r="H34" s="98"/>
      <c r="I34" s="98"/>
      <c r="J34" s="57"/>
      <c r="K34" s="17"/>
      <c r="L34" s="17"/>
      <c r="M34" s="5" t="str">
        <f t="shared" si="0"/>
        <v>Laki-Laki</v>
      </c>
      <c r="N34" s="5" t="s">
        <v>302</v>
      </c>
      <c r="P34" s="8" t="s">
        <v>391</v>
      </c>
      <c r="Q34" s="55" t="s">
        <v>392</v>
      </c>
      <c r="R34" s="55">
        <f t="shared" si="1"/>
        <v>57</v>
      </c>
    </row>
    <row r="35" spans="1:18" s="5" customFormat="1" ht="19.5" customHeight="1">
      <c r="A35" s="55">
        <v>16</v>
      </c>
      <c r="B35" s="61" t="s">
        <v>186</v>
      </c>
      <c r="C35" s="62"/>
      <c r="D35" s="63"/>
      <c r="E35" s="17" t="s">
        <v>187</v>
      </c>
      <c r="F35" s="17"/>
      <c r="G35" s="98" t="s">
        <v>177</v>
      </c>
      <c r="H35" s="98"/>
      <c r="I35" s="98"/>
      <c r="J35" s="57"/>
      <c r="K35" s="17"/>
      <c r="L35" s="55"/>
      <c r="M35" s="5" t="str">
        <f t="shared" si="0"/>
        <v>Laki-Laki</v>
      </c>
      <c r="N35" s="5" t="s">
        <v>303</v>
      </c>
      <c r="P35" s="8" t="s">
        <v>391</v>
      </c>
      <c r="Q35" s="55" t="s">
        <v>392</v>
      </c>
      <c r="R35" s="55">
        <f t="shared" si="1"/>
        <v>57</v>
      </c>
    </row>
    <row r="36" spans="1:18" s="5" customFormat="1" ht="15" customHeight="1">
      <c r="A36" s="55">
        <v>17</v>
      </c>
      <c r="B36" s="61" t="s">
        <v>78</v>
      </c>
      <c r="C36" s="62"/>
      <c r="D36" s="63"/>
      <c r="E36" s="17" t="s">
        <v>51</v>
      </c>
      <c r="F36" s="17"/>
      <c r="G36" s="98" t="s">
        <v>177</v>
      </c>
      <c r="H36" s="98"/>
      <c r="I36" s="98"/>
      <c r="J36" s="57"/>
      <c r="K36" s="17"/>
      <c r="L36" s="55"/>
      <c r="M36" s="5" t="str">
        <f t="shared" si="0"/>
        <v>Perempuan</v>
      </c>
      <c r="N36" s="5" t="s">
        <v>304</v>
      </c>
      <c r="P36" s="8" t="s">
        <v>391</v>
      </c>
      <c r="Q36" s="55" t="s">
        <v>387</v>
      </c>
      <c r="R36" s="55">
        <f t="shared" si="1"/>
        <v>44</v>
      </c>
    </row>
    <row r="37" spans="1:18" s="5" customFormat="1" ht="19.5" customHeight="1">
      <c r="A37" s="55">
        <v>18</v>
      </c>
      <c r="B37" s="61" t="s">
        <v>260</v>
      </c>
      <c r="C37" s="62"/>
      <c r="D37" s="63"/>
      <c r="E37" s="17" t="s">
        <v>42</v>
      </c>
      <c r="F37" s="17"/>
      <c r="G37" s="98" t="s">
        <v>177</v>
      </c>
      <c r="H37" s="98"/>
      <c r="I37" s="98"/>
      <c r="J37" s="55"/>
      <c r="K37" s="17"/>
      <c r="L37" s="55"/>
      <c r="M37" s="5" t="str">
        <f t="shared" si="0"/>
        <v>Laki-Laki</v>
      </c>
      <c r="N37" s="5" t="s">
        <v>305</v>
      </c>
      <c r="P37" s="8" t="s">
        <v>391</v>
      </c>
      <c r="Q37" s="55" t="s">
        <v>387</v>
      </c>
      <c r="R37" s="55">
        <f t="shared" si="1"/>
        <v>57</v>
      </c>
    </row>
    <row r="38" spans="1:18" s="5" customFormat="1" ht="19.5" customHeight="1">
      <c r="A38" s="55">
        <v>19</v>
      </c>
      <c r="B38" s="61" t="s">
        <v>188</v>
      </c>
      <c r="C38" s="62"/>
      <c r="D38" s="63"/>
      <c r="E38" s="17" t="s">
        <v>87</v>
      </c>
      <c r="F38" s="17"/>
      <c r="G38" s="98" t="s">
        <v>177</v>
      </c>
      <c r="H38" s="98"/>
      <c r="I38" s="98"/>
      <c r="J38" s="55"/>
      <c r="K38" s="17"/>
      <c r="L38" s="55"/>
      <c r="M38" s="5" t="str">
        <f t="shared" si="0"/>
        <v>Laki-Laki</v>
      </c>
      <c r="N38" s="5" t="s">
        <v>306</v>
      </c>
      <c r="P38" s="8" t="s">
        <v>391</v>
      </c>
      <c r="Q38" s="55" t="s">
        <v>387</v>
      </c>
      <c r="R38" s="55">
        <f t="shared" si="1"/>
        <v>54</v>
      </c>
    </row>
    <row r="39" spans="1:18" s="5" customFormat="1" ht="19.5" customHeight="1">
      <c r="A39" s="55">
        <v>20</v>
      </c>
      <c r="B39" s="61" t="s">
        <v>199</v>
      </c>
      <c r="C39" s="62"/>
      <c r="D39" s="63"/>
      <c r="E39" s="17" t="s">
        <v>41</v>
      </c>
      <c r="F39" s="17"/>
      <c r="G39" s="98" t="s">
        <v>177</v>
      </c>
      <c r="H39" s="98"/>
      <c r="I39" s="98"/>
      <c r="J39" s="55"/>
      <c r="K39" s="17"/>
      <c r="L39" s="55"/>
      <c r="M39" s="5" t="str">
        <f t="shared" si="0"/>
        <v>Laki-Laki</v>
      </c>
      <c r="N39" s="5" t="s">
        <v>307</v>
      </c>
      <c r="P39" s="8" t="s">
        <v>391</v>
      </c>
      <c r="Q39" s="55" t="s">
        <v>387</v>
      </c>
      <c r="R39" s="55">
        <f t="shared" si="1"/>
        <v>53</v>
      </c>
    </row>
    <row r="40" spans="1:18" s="5" customFormat="1" ht="19.5" customHeight="1">
      <c r="A40" s="55">
        <v>21</v>
      </c>
      <c r="B40" s="61" t="s">
        <v>200</v>
      </c>
      <c r="C40" s="62"/>
      <c r="D40" s="63"/>
      <c r="E40" s="17" t="s">
        <v>47</v>
      </c>
      <c r="F40" s="17"/>
      <c r="G40" s="98" t="s">
        <v>177</v>
      </c>
      <c r="H40" s="98"/>
      <c r="I40" s="98"/>
      <c r="J40" s="55"/>
      <c r="K40" s="17"/>
      <c r="L40" s="55"/>
      <c r="M40" s="5" t="str">
        <f t="shared" si="0"/>
        <v>Laki-Laki</v>
      </c>
      <c r="N40" s="5" t="s">
        <v>308</v>
      </c>
      <c r="P40" s="8" t="s">
        <v>391</v>
      </c>
      <c r="Q40" s="55" t="s">
        <v>387</v>
      </c>
      <c r="R40" s="55">
        <f t="shared" si="1"/>
        <v>54</v>
      </c>
    </row>
    <row r="41" spans="1:18" s="5" customFormat="1" ht="19.5" customHeight="1">
      <c r="A41" s="55">
        <v>22</v>
      </c>
      <c r="B41" s="61" t="s">
        <v>189</v>
      </c>
      <c r="C41" s="62"/>
      <c r="D41" s="63"/>
      <c r="E41" s="17" t="s">
        <v>101</v>
      </c>
      <c r="F41" s="17"/>
      <c r="G41" s="98" t="s">
        <v>177</v>
      </c>
      <c r="H41" s="98"/>
      <c r="I41" s="98"/>
      <c r="J41" s="55"/>
      <c r="K41" s="17"/>
      <c r="L41" s="55"/>
      <c r="M41" s="5" t="str">
        <f t="shared" si="0"/>
        <v>Laki-Laki</v>
      </c>
      <c r="N41" s="5" t="s">
        <v>309</v>
      </c>
      <c r="P41" s="8" t="s">
        <v>391</v>
      </c>
      <c r="Q41" s="55" t="s">
        <v>387</v>
      </c>
      <c r="R41" s="55">
        <f t="shared" si="1"/>
        <v>51</v>
      </c>
    </row>
    <row r="42" spans="1:18" s="5" customFormat="1" ht="19.5" customHeight="1">
      <c r="A42" s="55">
        <v>23</v>
      </c>
      <c r="B42" s="61" t="s">
        <v>190</v>
      </c>
      <c r="C42" s="62"/>
      <c r="D42" s="63"/>
      <c r="E42" s="17" t="s">
        <v>102</v>
      </c>
      <c r="F42" s="17"/>
      <c r="G42" s="98" t="s">
        <v>177</v>
      </c>
      <c r="H42" s="98"/>
      <c r="I42" s="98"/>
      <c r="J42" s="55"/>
      <c r="K42" s="17"/>
      <c r="L42" s="55"/>
      <c r="M42" s="5" t="str">
        <f t="shared" si="0"/>
        <v>Laki-Laki</v>
      </c>
      <c r="N42" s="5" t="s">
        <v>310</v>
      </c>
      <c r="P42" s="8" t="s">
        <v>391</v>
      </c>
      <c r="Q42" s="55" t="s">
        <v>387</v>
      </c>
      <c r="R42" s="55">
        <f t="shared" si="1"/>
        <v>51</v>
      </c>
    </row>
    <row r="43" spans="1:18" s="5" customFormat="1" ht="19.5" customHeight="1">
      <c r="A43" s="55">
        <v>24</v>
      </c>
      <c r="B43" s="61" t="s">
        <v>191</v>
      </c>
      <c r="C43" s="62"/>
      <c r="D43" s="63"/>
      <c r="E43" s="17" t="s">
        <v>112</v>
      </c>
      <c r="F43" s="17"/>
      <c r="G43" s="98" t="s">
        <v>177</v>
      </c>
      <c r="H43" s="98"/>
      <c r="I43" s="98"/>
      <c r="J43" s="55"/>
      <c r="K43" s="17"/>
      <c r="L43" s="55"/>
      <c r="M43" s="5" t="str">
        <f t="shared" si="0"/>
        <v>Laki-Laki</v>
      </c>
      <c r="N43" s="5" t="s">
        <v>311</v>
      </c>
      <c r="P43" s="8" t="s">
        <v>391</v>
      </c>
      <c r="Q43" s="55" t="s">
        <v>387</v>
      </c>
      <c r="R43" s="55">
        <f t="shared" si="1"/>
        <v>47</v>
      </c>
    </row>
    <row r="44" spans="1:18" s="5" customFormat="1" ht="19.5" customHeight="1">
      <c r="A44" s="55">
        <v>25</v>
      </c>
      <c r="B44" s="61" t="s">
        <v>192</v>
      </c>
      <c r="C44" s="62"/>
      <c r="D44" s="63"/>
      <c r="E44" s="17" t="s">
        <v>113</v>
      </c>
      <c r="F44" s="17"/>
      <c r="G44" s="98" t="s">
        <v>177</v>
      </c>
      <c r="H44" s="98"/>
      <c r="I44" s="98"/>
      <c r="J44" s="55"/>
      <c r="K44" s="17"/>
      <c r="L44" s="55"/>
      <c r="M44" s="5" t="str">
        <f t="shared" si="0"/>
        <v>Laki-Laki</v>
      </c>
      <c r="N44" s="5" t="s">
        <v>312</v>
      </c>
      <c r="P44" s="8" t="s">
        <v>391</v>
      </c>
      <c r="Q44" s="55" t="s">
        <v>387</v>
      </c>
      <c r="R44" s="55">
        <f t="shared" si="1"/>
        <v>47</v>
      </c>
    </row>
    <row r="45" spans="1:18" s="5" customFormat="1" ht="19.5" customHeight="1">
      <c r="A45" s="55">
        <v>26</v>
      </c>
      <c r="B45" s="61" t="s">
        <v>193</v>
      </c>
      <c r="C45" s="62"/>
      <c r="D45" s="63"/>
      <c r="E45" s="56" t="s">
        <v>55</v>
      </c>
      <c r="F45" s="17"/>
      <c r="G45" s="98" t="s">
        <v>177</v>
      </c>
      <c r="H45" s="98"/>
      <c r="I45" s="98"/>
      <c r="J45" s="55"/>
      <c r="K45" s="17"/>
      <c r="L45" s="55"/>
      <c r="M45" s="5" t="str">
        <f t="shared" si="0"/>
        <v>Laki-Laki</v>
      </c>
      <c r="N45" s="5" t="s">
        <v>313</v>
      </c>
      <c r="P45" s="8" t="s">
        <v>391</v>
      </c>
      <c r="Q45" s="55" t="s">
        <v>387</v>
      </c>
      <c r="R45" s="55">
        <f t="shared" si="1"/>
        <v>52</v>
      </c>
    </row>
    <row r="46" spans="1:18" s="5" customFormat="1" ht="19.5" customHeight="1">
      <c r="A46" s="55">
        <v>27</v>
      </c>
      <c r="B46" s="61" t="s">
        <v>195</v>
      </c>
      <c r="C46" s="62"/>
      <c r="D46" s="63"/>
      <c r="E46" s="17" t="s">
        <v>52</v>
      </c>
      <c r="F46" s="17"/>
      <c r="G46" s="17" t="s">
        <v>177</v>
      </c>
      <c r="H46" s="17"/>
      <c r="I46" s="17"/>
      <c r="J46" s="55"/>
      <c r="K46" s="17"/>
      <c r="L46" s="55"/>
      <c r="M46" s="5" t="str">
        <f t="shared" si="0"/>
        <v>Perempuan</v>
      </c>
      <c r="N46" s="5" t="s">
        <v>314</v>
      </c>
      <c r="P46" s="8" t="s">
        <v>391</v>
      </c>
      <c r="Q46" s="55" t="s">
        <v>387</v>
      </c>
      <c r="R46" s="55">
        <f t="shared" si="1"/>
        <v>41</v>
      </c>
    </row>
    <row r="47" spans="1:18" s="5" customFormat="1" ht="19.5" customHeight="1">
      <c r="A47" s="55">
        <v>28</v>
      </c>
      <c r="B47" s="61" t="s">
        <v>196</v>
      </c>
      <c r="C47" s="62"/>
      <c r="D47" s="63"/>
      <c r="E47" s="17" t="s">
        <v>159</v>
      </c>
      <c r="F47" s="17"/>
      <c r="G47" s="17" t="s">
        <v>177</v>
      </c>
      <c r="H47" s="17"/>
      <c r="I47" s="17"/>
      <c r="J47" s="55"/>
      <c r="K47" s="17"/>
      <c r="L47" s="55"/>
      <c r="M47" s="5" t="str">
        <f t="shared" si="0"/>
        <v>Laki-Laki</v>
      </c>
      <c r="N47" s="5" t="s">
        <v>315</v>
      </c>
      <c r="P47" s="8" t="s">
        <v>391</v>
      </c>
      <c r="Q47" s="55" t="s">
        <v>387</v>
      </c>
      <c r="R47" s="55">
        <f t="shared" si="1"/>
        <v>41</v>
      </c>
    </row>
    <row r="48" spans="1:18" s="5" customFormat="1" ht="19.5" customHeight="1">
      <c r="A48" s="55">
        <v>29</v>
      </c>
      <c r="B48" s="61" t="s">
        <v>197</v>
      </c>
      <c r="C48" s="62"/>
      <c r="D48" s="63"/>
      <c r="E48" s="17" t="s">
        <v>45</v>
      </c>
      <c r="F48" s="17"/>
      <c r="G48" s="17" t="s">
        <v>177</v>
      </c>
      <c r="H48" s="17"/>
      <c r="I48" s="17"/>
      <c r="J48" s="55"/>
      <c r="K48" s="17"/>
      <c r="L48" s="55"/>
      <c r="M48" s="5" t="str">
        <f t="shared" si="0"/>
        <v>Laki-Laki</v>
      </c>
      <c r="N48" s="5" t="s">
        <v>316</v>
      </c>
      <c r="P48" s="8" t="s">
        <v>391</v>
      </c>
      <c r="Q48" s="55" t="s">
        <v>387</v>
      </c>
      <c r="R48" s="55">
        <f t="shared" si="1"/>
        <v>40</v>
      </c>
    </row>
    <row r="49" spans="1:18" s="5" customFormat="1" ht="19.5" customHeight="1">
      <c r="A49" s="55">
        <v>30</v>
      </c>
      <c r="B49" s="61" t="s">
        <v>198</v>
      </c>
      <c r="C49" s="62"/>
      <c r="D49" s="63"/>
      <c r="E49" s="17" t="s">
        <v>53</v>
      </c>
      <c r="F49" s="17"/>
      <c r="G49" s="17" t="s">
        <v>177</v>
      </c>
      <c r="H49" s="17"/>
      <c r="I49" s="17"/>
      <c r="J49" s="55"/>
      <c r="K49" s="17"/>
      <c r="L49" s="55"/>
      <c r="M49" s="5" t="str">
        <f t="shared" si="0"/>
        <v>Perempuan</v>
      </c>
      <c r="N49" s="5" t="s">
        <v>317</v>
      </c>
      <c r="P49" s="8" t="s">
        <v>391</v>
      </c>
      <c r="Q49" s="55" t="s">
        <v>387</v>
      </c>
      <c r="R49" s="55">
        <f t="shared" si="1"/>
        <v>39</v>
      </c>
    </row>
    <row r="50" spans="1:18" s="5" customFormat="1" ht="19.5" customHeight="1">
      <c r="A50" s="55">
        <v>31</v>
      </c>
      <c r="B50" s="61" t="s">
        <v>194</v>
      </c>
      <c r="C50" s="62"/>
      <c r="D50" s="63"/>
      <c r="E50" s="17" t="s">
        <v>46</v>
      </c>
      <c r="F50" s="17"/>
      <c r="G50" s="100" t="s">
        <v>177</v>
      </c>
      <c r="H50" s="101"/>
      <c r="I50" s="102"/>
      <c r="J50" s="55"/>
      <c r="K50" s="17"/>
      <c r="L50" s="55"/>
      <c r="M50" s="5" t="str">
        <f aca="true" t="shared" si="2" ref="M50:M62">CONCATENATE(IF(MID(E50,17,1)="1","Laki-Laki",IF(MID(E50,17,1)="2","Perempuan",)))</f>
        <v>Laki-Laki</v>
      </c>
      <c r="N50" s="5" t="s">
        <v>318</v>
      </c>
      <c r="P50" s="8" t="s">
        <v>391</v>
      </c>
      <c r="Q50" s="55" t="s">
        <v>387</v>
      </c>
      <c r="R50" s="55">
        <f aca="true" t="shared" si="3" ref="R50:R83">ABS(LEFT(E50,4)-2022)</f>
        <v>45</v>
      </c>
    </row>
    <row r="51" spans="1:18" s="5" customFormat="1" ht="19.5" customHeight="1">
      <c r="A51" s="55">
        <v>32</v>
      </c>
      <c r="B51" s="61" t="s">
        <v>214</v>
      </c>
      <c r="C51" s="62"/>
      <c r="D51" s="63"/>
      <c r="E51" s="17" t="s">
        <v>43</v>
      </c>
      <c r="F51" s="17"/>
      <c r="G51" s="98" t="s">
        <v>61</v>
      </c>
      <c r="H51" s="98"/>
      <c r="I51" s="98"/>
      <c r="J51" s="55"/>
      <c r="K51" s="17"/>
      <c r="L51" s="55"/>
      <c r="M51" s="5" t="str">
        <f t="shared" si="2"/>
        <v>Laki-Laki</v>
      </c>
      <c r="N51" s="5" t="s">
        <v>319</v>
      </c>
      <c r="P51" s="8" t="s">
        <v>393</v>
      </c>
      <c r="Q51" s="55" t="s">
        <v>387</v>
      </c>
      <c r="R51" s="55">
        <f t="shared" si="3"/>
        <v>48</v>
      </c>
    </row>
    <row r="52" spans="1:18" s="5" customFormat="1" ht="19.5" customHeight="1">
      <c r="A52" s="55">
        <v>33</v>
      </c>
      <c r="B52" s="61" t="s">
        <v>85</v>
      </c>
      <c r="C52" s="62"/>
      <c r="D52" s="63"/>
      <c r="E52" s="17" t="s">
        <v>86</v>
      </c>
      <c r="F52" s="17"/>
      <c r="G52" s="98" t="s">
        <v>61</v>
      </c>
      <c r="H52" s="98"/>
      <c r="I52" s="98"/>
      <c r="J52" s="55"/>
      <c r="K52" s="17"/>
      <c r="L52" s="55"/>
      <c r="M52" s="5" t="str">
        <f t="shared" si="2"/>
        <v>Laki-Laki</v>
      </c>
      <c r="N52" s="5" t="s">
        <v>320</v>
      </c>
      <c r="P52" s="8" t="s">
        <v>393</v>
      </c>
      <c r="Q52" s="55" t="s">
        <v>392</v>
      </c>
      <c r="R52" s="55">
        <f t="shared" si="3"/>
        <v>55</v>
      </c>
    </row>
    <row r="53" spans="1:18" s="5" customFormat="1" ht="19.5" customHeight="1">
      <c r="A53" s="55">
        <v>34</v>
      </c>
      <c r="B53" s="61" t="s">
        <v>20</v>
      </c>
      <c r="C53" s="62"/>
      <c r="D53" s="63"/>
      <c r="E53" s="17" t="s">
        <v>38</v>
      </c>
      <c r="F53" s="17"/>
      <c r="G53" s="98" t="s">
        <v>61</v>
      </c>
      <c r="H53" s="98"/>
      <c r="I53" s="98"/>
      <c r="J53" s="55"/>
      <c r="K53" s="17"/>
      <c r="L53" s="55"/>
      <c r="M53" s="5" t="str">
        <f t="shared" si="2"/>
        <v>Laki-Laki</v>
      </c>
      <c r="N53" s="5" t="s">
        <v>321</v>
      </c>
      <c r="P53" s="8" t="s">
        <v>393</v>
      </c>
      <c r="Q53" s="55" t="s">
        <v>392</v>
      </c>
      <c r="R53" s="55">
        <f t="shared" si="3"/>
        <v>53</v>
      </c>
    </row>
    <row r="54" spans="1:18" s="5" customFormat="1" ht="19.5" customHeight="1">
      <c r="A54" s="55">
        <v>35</v>
      </c>
      <c r="B54" s="61" t="s">
        <v>83</v>
      </c>
      <c r="C54" s="62"/>
      <c r="D54" s="63"/>
      <c r="E54" s="17" t="s">
        <v>84</v>
      </c>
      <c r="F54" s="17"/>
      <c r="G54" s="98" t="s">
        <v>61</v>
      </c>
      <c r="H54" s="98"/>
      <c r="I54" s="98"/>
      <c r="J54" s="55"/>
      <c r="K54" s="17"/>
      <c r="L54" s="55"/>
      <c r="M54" s="5" t="str">
        <f t="shared" si="2"/>
        <v>Laki-Laki</v>
      </c>
      <c r="N54" s="5" t="s">
        <v>322</v>
      </c>
      <c r="P54" s="8" t="s">
        <v>393</v>
      </c>
      <c r="Q54" s="55" t="s">
        <v>392</v>
      </c>
      <c r="R54" s="55">
        <f t="shared" si="3"/>
        <v>55</v>
      </c>
    </row>
    <row r="55" spans="1:18" s="5" customFormat="1" ht="19.5" customHeight="1">
      <c r="A55" s="55">
        <v>36</v>
      </c>
      <c r="B55" s="61" t="s">
        <v>22</v>
      </c>
      <c r="C55" s="62"/>
      <c r="D55" s="63"/>
      <c r="E55" s="17" t="s">
        <v>39</v>
      </c>
      <c r="F55" s="17"/>
      <c r="G55" s="98" t="s">
        <v>61</v>
      </c>
      <c r="H55" s="98"/>
      <c r="I55" s="98"/>
      <c r="J55" s="55"/>
      <c r="K55" s="17"/>
      <c r="L55" s="17"/>
      <c r="M55" s="5" t="str">
        <f t="shared" si="2"/>
        <v>Laki-Laki</v>
      </c>
      <c r="N55" s="5" t="s">
        <v>323</v>
      </c>
      <c r="P55" s="8" t="s">
        <v>393</v>
      </c>
      <c r="Q55" s="55" t="s">
        <v>392</v>
      </c>
      <c r="R55" s="55">
        <f t="shared" si="3"/>
        <v>51</v>
      </c>
    </row>
    <row r="56" spans="1:18" s="5" customFormat="1" ht="19.5" customHeight="1">
      <c r="A56" s="55">
        <v>37</v>
      </c>
      <c r="B56" s="61" t="s">
        <v>103</v>
      </c>
      <c r="C56" s="62"/>
      <c r="D56" s="63"/>
      <c r="E56" s="17" t="s">
        <v>104</v>
      </c>
      <c r="F56" s="17"/>
      <c r="G56" s="98" t="s">
        <v>61</v>
      </c>
      <c r="H56" s="98"/>
      <c r="I56" s="98"/>
      <c r="J56" s="55"/>
      <c r="K56" s="17"/>
      <c r="L56" s="17"/>
      <c r="M56" s="5" t="str">
        <f t="shared" si="2"/>
        <v>Laki-Laki</v>
      </c>
      <c r="N56" s="5" t="s">
        <v>324</v>
      </c>
      <c r="P56" s="8" t="s">
        <v>393</v>
      </c>
      <c r="Q56" s="55" t="s">
        <v>392</v>
      </c>
      <c r="R56" s="55">
        <f t="shared" si="3"/>
        <v>51</v>
      </c>
    </row>
    <row r="57" spans="1:18" s="5" customFormat="1" ht="19.5" customHeight="1">
      <c r="A57" s="55">
        <v>38</v>
      </c>
      <c r="B57" s="61" t="s">
        <v>280</v>
      </c>
      <c r="C57" s="62"/>
      <c r="D57" s="63"/>
      <c r="E57" s="17" t="s">
        <v>109</v>
      </c>
      <c r="F57" s="17"/>
      <c r="G57" s="98" t="s">
        <v>61</v>
      </c>
      <c r="H57" s="98"/>
      <c r="I57" s="98"/>
      <c r="J57" s="55"/>
      <c r="K57" s="17"/>
      <c r="L57" s="17"/>
      <c r="M57" s="5" t="str">
        <f t="shared" si="2"/>
        <v>Laki-Laki</v>
      </c>
      <c r="N57" s="5" t="s">
        <v>325</v>
      </c>
      <c r="P57" s="8" t="s">
        <v>393</v>
      </c>
      <c r="Q57" s="55" t="s">
        <v>387</v>
      </c>
      <c r="R57" s="55">
        <f t="shared" si="3"/>
        <v>49</v>
      </c>
    </row>
    <row r="58" spans="1:18" s="5" customFormat="1" ht="19.5" customHeight="1">
      <c r="A58" s="55">
        <v>39</v>
      </c>
      <c r="B58" s="61" t="s">
        <v>110</v>
      </c>
      <c r="C58" s="62"/>
      <c r="D58" s="63"/>
      <c r="E58" s="17" t="s">
        <v>111</v>
      </c>
      <c r="F58" s="17"/>
      <c r="G58" s="98" t="s">
        <v>61</v>
      </c>
      <c r="H58" s="98"/>
      <c r="I58" s="98"/>
      <c r="J58" s="55"/>
      <c r="K58" s="17"/>
      <c r="L58" s="55"/>
      <c r="M58" s="5" t="str">
        <f t="shared" si="2"/>
        <v>Laki-Laki</v>
      </c>
      <c r="N58" s="5" t="s">
        <v>326</v>
      </c>
      <c r="P58" s="8" t="s">
        <v>393</v>
      </c>
      <c r="Q58" s="55" t="s">
        <v>392</v>
      </c>
      <c r="R58" s="55">
        <f t="shared" si="3"/>
        <v>48</v>
      </c>
    </row>
    <row r="59" spans="1:18" s="5" customFormat="1" ht="19.5" customHeight="1">
      <c r="A59" s="55">
        <v>40</v>
      </c>
      <c r="B59" s="61" t="s">
        <v>281</v>
      </c>
      <c r="C59" s="62"/>
      <c r="D59" s="63"/>
      <c r="E59" s="17" t="s">
        <v>48</v>
      </c>
      <c r="F59" s="17"/>
      <c r="G59" s="98" t="s">
        <v>61</v>
      </c>
      <c r="H59" s="98"/>
      <c r="I59" s="98"/>
      <c r="J59" s="55"/>
      <c r="K59" s="17"/>
      <c r="L59" s="17"/>
      <c r="M59" s="5" t="str">
        <f t="shared" si="2"/>
        <v>Laki-Laki</v>
      </c>
      <c r="N59" s="5" t="s">
        <v>327</v>
      </c>
      <c r="P59" s="8" t="s">
        <v>393</v>
      </c>
      <c r="Q59" s="55" t="s">
        <v>387</v>
      </c>
      <c r="R59" s="55">
        <f t="shared" si="3"/>
        <v>46</v>
      </c>
    </row>
    <row r="60" spans="1:18" s="5" customFormat="1" ht="19.5" customHeight="1">
      <c r="A60" s="55">
        <v>41</v>
      </c>
      <c r="B60" s="61" t="s">
        <v>18</v>
      </c>
      <c r="C60" s="62"/>
      <c r="D60" s="63"/>
      <c r="E60" s="17" t="s">
        <v>36</v>
      </c>
      <c r="F60" s="17"/>
      <c r="G60" s="99" t="s">
        <v>61</v>
      </c>
      <c r="H60" s="99"/>
      <c r="I60" s="99"/>
      <c r="J60" s="55"/>
      <c r="K60" s="17"/>
      <c r="L60" s="55"/>
      <c r="M60" s="5" t="str">
        <f t="shared" si="2"/>
        <v>Laki-Laki</v>
      </c>
      <c r="N60" s="5" t="s">
        <v>328</v>
      </c>
      <c r="P60" s="8" t="s">
        <v>393</v>
      </c>
      <c r="Q60" s="55" t="s">
        <v>392</v>
      </c>
      <c r="R60" s="55">
        <f t="shared" si="3"/>
        <v>53</v>
      </c>
    </row>
    <row r="61" spans="1:18" s="5" customFormat="1" ht="19.5" customHeight="1">
      <c r="A61" s="55">
        <v>42</v>
      </c>
      <c r="B61" s="61" t="s">
        <v>377</v>
      </c>
      <c r="C61" s="62"/>
      <c r="D61" s="63"/>
      <c r="E61" s="17" t="s">
        <v>82</v>
      </c>
      <c r="F61" s="17"/>
      <c r="G61" s="99" t="s">
        <v>61</v>
      </c>
      <c r="H61" s="99"/>
      <c r="I61" s="99"/>
      <c r="J61" s="55"/>
      <c r="K61" s="17"/>
      <c r="L61" s="58"/>
      <c r="M61" s="5" t="str">
        <f t="shared" si="2"/>
        <v>Laki-Laki</v>
      </c>
      <c r="N61" s="5" t="s">
        <v>329</v>
      </c>
      <c r="P61" s="8" t="s">
        <v>393</v>
      </c>
      <c r="Q61" s="55" t="s">
        <v>387</v>
      </c>
      <c r="R61" s="55">
        <f t="shared" si="3"/>
        <v>57</v>
      </c>
    </row>
    <row r="62" spans="1:18" s="5" customFormat="1" ht="19.5" customHeight="1">
      <c r="A62" s="55">
        <v>43</v>
      </c>
      <c r="B62" s="61" t="s">
        <v>21</v>
      </c>
      <c r="C62" s="62"/>
      <c r="D62" s="63"/>
      <c r="E62" s="17" t="s">
        <v>40</v>
      </c>
      <c r="F62" s="17"/>
      <c r="G62" s="99" t="s">
        <v>61</v>
      </c>
      <c r="H62" s="99"/>
      <c r="I62" s="99"/>
      <c r="J62" s="55"/>
      <c r="K62" s="17"/>
      <c r="L62" s="55"/>
      <c r="M62" s="5" t="str">
        <f t="shared" si="2"/>
        <v>Laki-Laki</v>
      </c>
      <c r="N62" s="5" t="s">
        <v>330</v>
      </c>
      <c r="P62" s="8" t="s">
        <v>393</v>
      </c>
      <c r="Q62" s="55" t="s">
        <v>392</v>
      </c>
      <c r="R62" s="55">
        <f t="shared" si="3"/>
        <v>53</v>
      </c>
    </row>
    <row r="63" spans="1:18" s="5" customFormat="1" ht="19.5" customHeight="1">
      <c r="A63" s="55">
        <v>44</v>
      </c>
      <c r="B63" s="61" t="s">
        <v>88</v>
      </c>
      <c r="C63" s="62"/>
      <c r="D63" s="63"/>
      <c r="E63" s="17" t="s">
        <v>89</v>
      </c>
      <c r="F63" s="17"/>
      <c r="G63" s="99" t="s">
        <v>61</v>
      </c>
      <c r="H63" s="99"/>
      <c r="I63" s="99"/>
      <c r="J63" s="55"/>
      <c r="K63" s="17"/>
      <c r="L63" s="58"/>
      <c r="M63" s="5" t="str">
        <f aca="true" t="shared" si="4" ref="M63:M68">CONCATENATE(IF(MID(E63,17,1)="1","Laki-Laki",IF(MID(E63,17,1)="2","Perempuan",)))</f>
        <v>Laki-Laki</v>
      </c>
      <c r="N63" s="5" t="s">
        <v>332</v>
      </c>
      <c r="P63" s="8" t="s">
        <v>393</v>
      </c>
      <c r="Q63" s="55" t="s">
        <v>392</v>
      </c>
      <c r="R63" s="55">
        <f t="shared" si="3"/>
        <v>54</v>
      </c>
    </row>
    <row r="64" spans="1:18" s="5" customFormat="1" ht="19.5" customHeight="1">
      <c r="A64" s="55">
        <v>45</v>
      </c>
      <c r="B64" s="61" t="s">
        <v>19</v>
      </c>
      <c r="C64" s="62"/>
      <c r="D64" s="63"/>
      <c r="E64" s="17" t="s">
        <v>37</v>
      </c>
      <c r="F64" s="17"/>
      <c r="G64" s="99" t="s">
        <v>61</v>
      </c>
      <c r="H64" s="99"/>
      <c r="I64" s="99"/>
      <c r="J64" s="55"/>
      <c r="K64" s="17"/>
      <c r="L64" s="55"/>
      <c r="M64" s="5" t="str">
        <f t="shared" si="4"/>
        <v>Laki-Laki</v>
      </c>
      <c r="N64" s="5" t="s">
        <v>333</v>
      </c>
      <c r="P64" s="8" t="s">
        <v>393</v>
      </c>
      <c r="Q64" s="55" t="s">
        <v>392</v>
      </c>
      <c r="R64" s="55">
        <f t="shared" si="3"/>
        <v>56</v>
      </c>
    </row>
    <row r="65" spans="1:18" s="5" customFormat="1" ht="19.5" customHeight="1">
      <c r="A65" s="55">
        <v>46</v>
      </c>
      <c r="B65" s="61" t="s">
        <v>378</v>
      </c>
      <c r="C65" s="62"/>
      <c r="D65" s="63"/>
      <c r="E65" s="17" t="s">
        <v>94</v>
      </c>
      <c r="F65" s="17"/>
      <c r="G65" s="99" t="s">
        <v>61</v>
      </c>
      <c r="H65" s="99"/>
      <c r="I65" s="99"/>
      <c r="J65" s="55"/>
      <c r="K65" s="17"/>
      <c r="L65" s="58"/>
      <c r="M65" s="5" t="str">
        <f t="shared" si="4"/>
        <v>Laki-Laki</v>
      </c>
      <c r="N65" s="5" t="s">
        <v>338</v>
      </c>
      <c r="P65" s="8" t="s">
        <v>393</v>
      </c>
      <c r="Q65" s="55" t="s">
        <v>387</v>
      </c>
      <c r="R65" s="55">
        <f t="shared" si="3"/>
        <v>52</v>
      </c>
    </row>
    <row r="66" spans="1:18" s="5" customFormat="1" ht="19.5" customHeight="1">
      <c r="A66" s="55">
        <v>47</v>
      </c>
      <c r="B66" s="61" t="s">
        <v>379</v>
      </c>
      <c r="C66" s="62"/>
      <c r="D66" s="63"/>
      <c r="E66" s="17" t="s">
        <v>140</v>
      </c>
      <c r="F66" s="17"/>
      <c r="G66" s="99" t="s">
        <v>61</v>
      </c>
      <c r="H66" s="99"/>
      <c r="I66" s="99"/>
      <c r="J66" s="55"/>
      <c r="K66" s="17"/>
      <c r="L66" s="17"/>
      <c r="M66" s="5" t="str">
        <f t="shared" si="4"/>
        <v>Laki-Laki</v>
      </c>
      <c r="N66" s="5" t="s">
        <v>359</v>
      </c>
      <c r="P66" s="8" t="s">
        <v>393</v>
      </c>
      <c r="Q66" s="55" t="s">
        <v>387</v>
      </c>
      <c r="R66" s="55">
        <f t="shared" si="3"/>
        <v>44</v>
      </c>
    </row>
    <row r="67" spans="1:18" s="5" customFormat="1" ht="19.5" customHeight="1">
      <c r="A67" s="55">
        <v>48</v>
      </c>
      <c r="B67" s="61" t="s">
        <v>380</v>
      </c>
      <c r="C67" s="62"/>
      <c r="D67" s="63"/>
      <c r="E67" s="17" t="s">
        <v>202</v>
      </c>
      <c r="F67" s="17"/>
      <c r="G67" s="99" t="s">
        <v>61</v>
      </c>
      <c r="H67" s="99"/>
      <c r="I67" s="99"/>
      <c r="J67" s="55"/>
      <c r="K67" s="17"/>
      <c r="L67" s="55"/>
      <c r="M67" s="5" t="str">
        <f t="shared" si="4"/>
        <v>Laki-Laki</v>
      </c>
      <c r="N67" s="5" t="s">
        <v>362</v>
      </c>
      <c r="P67" s="8" t="s">
        <v>393</v>
      </c>
      <c r="Q67" s="55" t="s">
        <v>387</v>
      </c>
      <c r="R67" s="55">
        <f t="shared" si="3"/>
        <v>43</v>
      </c>
    </row>
    <row r="68" spans="1:18" s="5" customFormat="1" ht="19.5" customHeight="1">
      <c r="A68" s="55">
        <v>49</v>
      </c>
      <c r="B68" s="61" t="s">
        <v>381</v>
      </c>
      <c r="C68" s="62"/>
      <c r="D68" s="63"/>
      <c r="E68" s="17" t="s">
        <v>162</v>
      </c>
      <c r="F68" s="17"/>
      <c r="G68" s="99" t="s">
        <v>61</v>
      </c>
      <c r="H68" s="99"/>
      <c r="I68" s="99"/>
      <c r="J68" s="55"/>
      <c r="K68" s="17"/>
      <c r="L68" s="17"/>
      <c r="M68" s="5" t="str">
        <f t="shared" si="4"/>
        <v>Laki-Laki</v>
      </c>
      <c r="N68" s="5" t="s">
        <v>371</v>
      </c>
      <c r="P68" s="8" t="s">
        <v>393</v>
      </c>
      <c r="Q68" s="55" t="s">
        <v>387</v>
      </c>
      <c r="R68" s="55">
        <f t="shared" si="3"/>
        <v>42</v>
      </c>
    </row>
    <row r="69" spans="1:18" s="5" customFormat="1" ht="19.5" customHeight="1">
      <c r="A69" s="55">
        <v>50</v>
      </c>
      <c r="B69" s="61" t="s">
        <v>80</v>
      </c>
      <c r="C69" s="62"/>
      <c r="D69" s="63"/>
      <c r="E69" s="17" t="s">
        <v>81</v>
      </c>
      <c r="F69" s="17"/>
      <c r="G69" s="98" t="s">
        <v>248</v>
      </c>
      <c r="H69" s="98"/>
      <c r="I69" s="98"/>
      <c r="J69" s="55"/>
      <c r="K69" s="17"/>
      <c r="L69" s="55"/>
      <c r="M69" s="5" t="str">
        <f aca="true" t="shared" si="5" ref="M69:M85">CONCATENATE(IF(MID(E69,17,1)="1","Laki-Laki",IF(MID(E69,17,1)="2","Perempuan",)))</f>
        <v>Laki-Laki</v>
      </c>
      <c r="N69" s="5" t="s">
        <v>331</v>
      </c>
      <c r="P69" s="55" t="s">
        <v>394</v>
      </c>
      <c r="Q69" s="55" t="s">
        <v>392</v>
      </c>
      <c r="R69" s="55">
        <f t="shared" si="3"/>
        <v>58</v>
      </c>
    </row>
    <row r="70" spans="1:18" s="5" customFormat="1" ht="19.5" customHeight="1">
      <c r="A70" s="55">
        <v>51</v>
      </c>
      <c r="B70" s="61" t="s">
        <v>24</v>
      </c>
      <c r="C70" s="62"/>
      <c r="D70" s="63"/>
      <c r="E70" s="17" t="s">
        <v>49</v>
      </c>
      <c r="F70" s="17"/>
      <c r="G70" s="98" t="s">
        <v>248</v>
      </c>
      <c r="H70" s="98"/>
      <c r="I70" s="98"/>
      <c r="J70" s="55"/>
      <c r="K70" s="17"/>
      <c r="L70" s="17"/>
      <c r="M70" s="5" t="str">
        <f t="shared" si="5"/>
        <v>Laki-Laki</v>
      </c>
      <c r="N70" s="81" t="s">
        <v>335</v>
      </c>
      <c r="P70" s="55" t="s">
        <v>394</v>
      </c>
      <c r="Q70" s="55" t="s">
        <v>392</v>
      </c>
      <c r="R70" s="55">
        <f t="shared" si="3"/>
        <v>58</v>
      </c>
    </row>
    <row r="71" spans="1:18" s="5" customFormat="1" ht="19.5" customHeight="1">
      <c r="A71" s="55">
        <v>52</v>
      </c>
      <c r="B71" s="61" t="s">
        <v>90</v>
      </c>
      <c r="C71" s="62"/>
      <c r="D71" s="63"/>
      <c r="E71" s="17" t="s">
        <v>91</v>
      </c>
      <c r="F71" s="17"/>
      <c r="G71" s="98" t="s">
        <v>248</v>
      </c>
      <c r="H71" s="98"/>
      <c r="I71" s="98"/>
      <c r="J71" s="55"/>
      <c r="K71" s="17"/>
      <c r="L71" s="55"/>
      <c r="M71" s="5" t="str">
        <f t="shared" si="5"/>
        <v>Laki-Laki</v>
      </c>
      <c r="N71" s="5" t="s">
        <v>336</v>
      </c>
      <c r="P71" s="55" t="s">
        <v>394</v>
      </c>
      <c r="Q71" s="55" t="s">
        <v>392</v>
      </c>
      <c r="R71" s="55">
        <f t="shared" si="3"/>
        <v>52</v>
      </c>
    </row>
    <row r="72" spans="1:18" s="5" customFormat="1" ht="19.5" customHeight="1">
      <c r="A72" s="55">
        <v>53</v>
      </c>
      <c r="B72" s="61" t="s">
        <v>92</v>
      </c>
      <c r="C72" s="62"/>
      <c r="D72" s="63"/>
      <c r="E72" s="17" t="s">
        <v>93</v>
      </c>
      <c r="F72" s="17"/>
      <c r="G72" s="98" t="s">
        <v>248</v>
      </c>
      <c r="H72" s="98"/>
      <c r="I72" s="98"/>
      <c r="J72" s="55"/>
      <c r="K72" s="17"/>
      <c r="L72" s="17"/>
      <c r="M72" s="5" t="str">
        <f t="shared" si="5"/>
        <v>Laki-Laki</v>
      </c>
      <c r="N72" s="5" t="s">
        <v>337</v>
      </c>
      <c r="P72" s="55" t="s">
        <v>394</v>
      </c>
      <c r="Q72" s="55" t="s">
        <v>392</v>
      </c>
      <c r="R72" s="55">
        <f t="shared" si="3"/>
        <v>52</v>
      </c>
    </row>
    <row r="73" spans="1:18" s="5" customFormat="1" ht="19.5" customHeight="1">
      <c r="A73" s="55">
        <v>54</v>
      </c>
      <c r="B73" s="61" t="s">
        <v>95</v>
      </c>
      <c r="C73" s="62"/>
      <c r="D73" s="63"/>
      <c r="E73" s="17" t="s">
        <v>96</v>
      </c>
      <c r="F73" s="17"/>
      <c r="G73" s="98" t="s">
        <v>248</v>
      </c>
      <c r="H73" s="98"/>
      <c r="I73" s="98"/>
      <c r="J73" s="55"/>
      <c r="K73" s="17"/>
      <c r="L73" s="17"/>
      <c r="M73" s="5" t="str">
        <f t="shared" si="5"/>
        <v>Laki-Laki</v>
      </c>
      <c r="N73" s="5" t="s">
        <v>339</v>
      </c>
      <c r="P73" s="55" t="s">
        <v>394</v>
      </c>
      <c r="Q73" s="55" t="s">
        <v>392</v>
      </c>
      <c r="R73" s="55">
        <f t="shared" si="3"/>
        <v>51</v>
      </c>
    </row>
    <row r="74" spans="1:18" s="5" customFormat="1" ht="19.5" customHeight="1">
      <c r="A74" s="55">
        <v>55</v>
      </c>
      <c r="B74" s="61" t="s">
        <v>97</v>
      </c>
      <c r="C74" s="62"/>
      <c r="D74" s="63"/>
      <c r="E74" s="17" t="s">
        <v>98</v>
      </c>
      <c r="F74" s="17"/>
      <c r="G74" s="98" t="s">
        <v>248</v>
      </c>
      <c r="H74" s="98"/>
      <c r="I74" s="98"/>
      <c r="J74" s="55"/>
      <c r="K74" s="17"/>
      <c r="L74" s="55"/>
      <c r="M74" s="5" t="str">
        <f t="shared" si="5"/>
        <v>Laki-Laki</v>
      </c>
      <c r="N74" s="5" t="s">
        <v>340</v>
      </c>
      <c r="P74" s="55" t="s">
        <v>394</v>
      </c>
      <c r="Q74" s="55" t="s">
        <v>392</v>
      </c>
      <c r="R74" s="55">
        <f t="shared" si="3"/>
        <v>51</v>
      </c>
    </row>
    <row r="75" spans="1:18" s="5" customFormat="1" ht="19.5" customHeight="1">
      <c r="A75" s="55">
        <v>56</v>
      </c>
      <c r="B75" s="61" t="s">
        <v>99</v>
      </c>
      <c r="C75" s="62"/>
      <c r="D75" s="63"/>
      <c r="E75" s="17" t="s">
        <v>100</v>
      </c>
      <c r="F75" s="17"/>
      <c r="G75" s="98" t="s">
        <v>248</v>
      </c>
      <c r="H75" s="98"/>
      <c r="I75" s="98"/>
      <c r="J75" s="55"/>
      <c r="K75" s="17"/>
      <c r="L75" s="17"/>
      <c r="M75" s="5" t="str">
        <f t="shared" si="5"/>
        <v>Laki-Laki</v>
      </c>
      <c r="N75" s="5" t="s">
        <v>341</v>
      </c>
      <c r="P75" s="55" t="s">
        <v>394</v>
      </c>
      <c r="Q75" s="55" t="s">
        <v>392</v>
      </c>
      <c r="R75" s="55">
        <f t="shared" si="3"/>
        <v>51</v>
      </c>
    </row>
    <row r="76" spans="1:18" s="5" customFormat="1" ht="19.5" customHeight="1">
      <c r="A76" s="55">
        <v>57</v>
      </c>
      <c r="B76" s="61" t="s">
        <v>105</v>
      </c>
      <c r="C76" s="62"/>
      <c r="D76" s="63"/>
      <c r="E76" s="17" t="s">
        <v>106</v>
      </c>
      <c r="F76" s="17"/>
      <c r="G76" s="98" t="s">
        <v>248</v>
      </c>
      <c r="H76" s="98"/>
      <c r="I76" s="98"/>
      <c r="J76" s="55"/>
      <c r="K76" s="17"/>
      <c r="L76" s="17"/>
      <c r="M76" s="5" t="str">
        <f t="shared" si="5"/>
        <v>Laki-Laki</v>
      </c>
      <c r="N76" s="5" t="s">
        <v>342</v>
      </c>
      <c r="P76" s="55" t="s">
        <v>394</v>
      </c>
      <c r="Q76" s="55" t="s">
        <v>392</v>
      </c>
      <c r="R76" s="55">
        <f t="shared" si="3"/>
        <v>51</v>
      </c>
    </row>
    <row r="77" spans="1:18" s="5" customFormat="1" ht="19.5" customHeight="1">
      <c r="A77" s="55">
        <v>58</v>
      </c>
      <c r="B77" s="61" t="s">
        <v>107</v>
      </c>
      <c r="C77" s="62"/>
      <c r="D77" s="63"/>
      <c r="E77" s="17" t="s">
        <v>108</v>
      </c>
      <c r="F77" s="17"/>
      <c r="G77" s="98" t="s">
        <v>248</v>
      </c>
      <c r="H77" s="98"/>
      <c r="I77" s="98"/>
      <c r="J77" s="55"/>
      <c r="K77" s="17"/>
      <c r="L77" s="55"/>
      <c r="M77" s="5" t="str">
        <f t="shared" si="5"/>
        <v>Laki-Laki</v>
      </c>
      <c r="N77" s="5" t="s">
        <v>343</v>
      </c>
      <c r="P77" s="55" t="s">
        <v>394</v>
      </c>
      <c r="Q77" s="55" t="s">
        <v>392</v>
      </c>
      <c r="R77" s="55">
        <f t="shared" si="3"/>
        <v>50</v>
      </c>
    </row>
    <row r="78" spans="1:18" s="5" customFormat="1" ht="19.5" customHeight="1">
      <c r="A78" s="55">
        <v>59</v>
      </c>
      <c r="B78" s="61" t="s">
        <v>23</v>
      </c>
      <c r="C78" s="62"/>
      <c r="D78" s="63"/>
      <c r="E78" s="17" t="s">
        <v>54</v>
      </c>
      <c r="F78" s="17"/>
      <c r="G78" s="98" t="s">
        <v>248</v>
      </c>
      <c r="H78" s="98"/>
      <c r="I78" s="98"/>
      <c r="J78" s="55"/>
      <c r="K78" s="17"/>
      <c r="L78" s="17"/>
      <c r="M78" s="5" t="str">
        <f t="shared" si="5"/>
        <v>Laki-Laki</v>
      </c>
      <c r="N78" s="5" t="s">
        <v>344</v>
      </c>
      <c r="P78" s="55" t="s">
        <v>394</v>
      </c>
      <c r="Q78" s="55" t="s">
        <v>392</v>
      </c>
      <c r="R78" s="55">
        <f t="shared" si="3"/>
        <v>47</v>
      </c>
    </row>
    <row r="79" spans="1:18" s="5" customFormat="1" ht="19.5" customHeight="1">
      <c r="A79" s="55">
        <v>60</v>
      </c>
      <c r="B79" s="61" t="s">
        <v>114</v>
      </c>
      <c r="C79" s="62"/>
      <c r="D79" s="63"/>
      <c r="E79" s="17" t="s">
        <v>115</v>
      </c>
      <c r="F79" s="17"/>
      <c r="G79" s="98" t="s">
        <v>248</v>
      </c>
      <c r="H79" s="98"/>
      <c r="I79" s="98"/>
      <c r="J79" s="55"/>
      <c r="K79" s="17"/>
      <c r="L79" s="55"/>
      <c r="M79" s="5" t="str">
        <f t="shared" si="5"/>
        <v>Laki-Laki</v>
      </c>
      <c r="N79" s="5" t="s">
        <v>345</v>
      </c>
      <c r="P79" s="55" t="s">
        <v>394</v>
      </c>
      <c r="Q79" s="55" t="s">
        <v>392</v>
      </c>
      <c r="R79" s="55">
        <f t="shared" si="3"/>
        <v>54</v>
      </c>
    </row>
    <row r="80" spans="1:18" s="5" customFormat="1" ht="19.5" customHeight="1">
      <c r="A80" s="55">
        <v>61</v>
      </c>
      <c r="B80" s="61" t="s">
        <v>116</v>
      </c>
      <c r="C80" s="62"/>
      <c r="D80" s="63"/>
      <c r="E80" s="17" t="s">
        <v>117</v>
      </c>
      <c r="F80" s="17"/>
      <c r="G80" s="98" t="s">
        <v>248</v>
      </c>
      <c r="H80" s="98"/>
      <c r="I80" s="98"/>
      <c r="J80" s="55"/>
      <c r="K80" s="17"/>
      <c r="L80" s="17"/>
      <c r="M80" s="5" t="str">
        <f t="shared" si="5"/>
        <v>Laki-Laki</v>
      </c>
      <c r="N80" s="5" t="s">
        <v>346</v>
      </c>
      <c r="P80" s="55" t="s">
        <v>394</v>
      </c>
      <c r="Q80" s="55" t="s">
        <v>392</v>
      </c>
      <c r="R80" s="55">
        <f t="shared" si="3"/>
        <v>56</v>
      </c>
    </row>
    <row r="81" spans="1:18" s="5" customFormat="1" ht="19.5" customHeight="1">
      <c r="A81" s="55">
        <v>62</v>
      </c>
      <c r="B81" s="61" t="s">
        <v>118</v>
      </c>
      <c r="C81" s="62"/>
      <c r="D81" s="63"/>
      <c r="E81" s="17" t="s">
        <v>119</v>
      </c>
      <c r="F81" s="17"/>
      <c r="G81" s="98" t="s">
        <v>248</v>
      </c>
      <c r="H81" s="98"/>
      <c r="I81" s="98"/>
      <c r="J81" s="55"/>
      <c r="K81" s="17"/>
      <c r="L81" s="17"/>
      <c r="M81" s="5" t="str">
        <f t="shared" si="5"/>
        <v>Laki-Laki</v>
      </c>
      <c r="N81" s="5" t="s">
        <v>347</v>
      </c>
      <c r="P81" s="55" t="s">
        <v>394</v>
      </c>
      <c r="Q81" s="55" t="s">
        <v>392</v>
      </c>
      <c r="R81" s="55">
        <f t="shared" si="3"/>
        <v>55</v>
      </c>
    </row>
    <row r="82" spans="1:18" s="5" customFormat="1" ht="19.5" customHeight="1">
      <c r="A82" s="55">
        <v>63</v>
      </c>
      <c r="B82" s="61" t="s">
        <v>120</v>
      </c>
      <c r="C82" s="62"/>
      <c r="D82" s="63"/>
      <c r="E82" s="17" t="s">
        <v>121</v>
      </c>
      <c r="F82" s="17"/>
      <c r="G82" s="98" t="s">
        <v>248</v>
      </c>
      <c r="H82" s="98"/>
      <c r="I82" s="98"/>
      <c r="J82" s="55"/>
      <c r="K82" s="17"/>
      <c r="L82" s="17"/>
      <c r="M82" s="5" t="str">
        <f t="shared" si="5"/>
        <v>Laki-Laki</v>
      </c>
      <c r="N82" s="5" t="s">
        <v>348</v>
      </c>
      <c r="P82" s="55" t="s">
        <v>394</v>
      </c>
      <c r="Q82" s="55" t="s">
        <v>392</v>
      </c>
      <c r="R82" s="55">
        <f t="shared" si="3"/>
        <v>53</v>
      </c>
    </row>
    <row r="83" spans="1:18" s="5" customFormat="1" ht="19.5" customHeight="1">
      <c r="A83" s="55">
        <v>64</v>
      </c>
      <c r="B83" s="61" t="s">
        <v>122</v>
      </c>
      <c r="C83" s="62"/>
      <c r="D83" s="63"/>
      <c r="E83" s="17" t="s">
        <v>123</v>
      </c>
      <c r="F83" s="17"/>
      <c r="G83" s="98" t="s">
        <v>248</v>
      </c>
      <c r="H83" s="98"/>
      <c r="I83" s="98"/>
      <c r="J83" s="55"/>
      <c r="K83" s="17"/>
      <c r="L83" s="17"/>
      <c r="M83" s="5" t="str">
        <f t="shared" si="5"/>
        <v>Laki-Laki</v>
      </c>
      <c r="N83" s="5" t="s">
        <v>349</v>
      </c>
      <c r="P83" s="55" t="s">
        <v>394</v>
      </c>
      <c r="Q83" s="55" t="s">
        <v>392</v>
      </c>
      <c r="R83" s="55">
        <f t="shared" si="3"/>
        <v>52</v>
      </c>
    </row>
    <row r="84" spans="1:18" s="5" customFormat="1" ht="19.5" customHeight="1">
      <c r="A84" s="55">
        <v>65</v>
      </c>
      <c r="B84" s="61" t="s">
        <v>124</v>
      </c>
      <c r="C84" s="62"/>
      <c r="D84" s="63"/>
      <c r="E84" s="17" t="s">
        <v>125</v>
      </c>
      <c r="F84" s="17"/>
      <c r="G84" s="98" t="s">
        <v>248</v>
      </c>
      <c r="H84" s="98"/>
      <c r="I84" s="98"/>
      <c r="J84" s="55"/>
      <c r="K84" s="17"/>
      <c r="L84" s="17"/>
      <c r="M84" s="5" t="str">
        <f t="shared" si="5"/>
        <v>Laki-Laki</v>
      </c>
      <c r="N84" s="5" t="s">
        <v>350</v>
      </c>
      <c r="P84" s="55" t="s">
        <v>394</v>
      </c>
      <c r="Q84" s="55" t="s">
        <v>392</v>
      </c>
      <c r="R84" s="55">
        <f aca="true" t="shared" si="6" ref="R84:R107">ABS(LEFT(E84,4)-2022)</f>
        <v>52</v>
      </c>
    </row>
    <row r="85" spans="1:18" s="5" customFormat="1" ht="19.5" customHeight="1">
      <c r="A85" s="55">
        <v>66</v>
      </c>
      <c r="B85" s="61" t="s">
        <v>126</v>
      </c>
      <c r="C85" s="62"/>
      <c r="D85" s="63"/>
      <c r="E85" s="17" t="s">
        <v>127</v>
      </c>
      <c r="F85" s="17"/>
      <c r="G85" s="98" t="s">
        <v>248</v>
      </c>
      <c r="H85" s="98"/>
      <c r="I85" s="98"/>
      <c r="J85" s="55"/>
      <c r="K85" s="17"/>
      <c r="L85" s="17"/>
      <c r="M85" s="5" t="str">
        <f t="shared" si="5"/>
        <v>Laki-Laki</v>
      </c>
      <c r="N85" s="5" t="s">
        <v>351</v>
      </c>
      <c r="P85" s="55" t="s">
        <v>394</v>
      </c>
      <c r="Q85" s="55" t="s">
        <v>392</v>
      </c>
      <c r="R85" s="55">
        <f t="shared" si="6"/>
        <v>52</v>
      </c>
    </row>
    <row r="86" spans="1:18" s="5" customFormat="1" ht="19.5" customHeight="1">
      <c r="A86" s="55">
        <v>67</v>
      </c>
      <c r="B86" s="61" t="s">
        <v>128</v>
      </c>
      <c r="C86" s="62"/>
      <c r="D86" s="63"/>
      <c r="E86" s="17" t="s">
        <v>129</v>
      </c>
      <c r="F86" s="17"/>
      <c r="G86" s="98" t="s">
        <v>248</v>
      </c>
      <c r="H86" s="98"/>
      <c r="I86" s="98"/>
      <c r="J86" s="55"/>
      <c r="K86" s="17"/>
      <c r="L86" s="17"/>
      <c r="M86" s="5" t="str">
        <f aca="true" t="shared" si="7" ref="M86:M107">CONCATENATE(IF(MID(E86,17,1)="1","Laki-Laki",IF(MID(E86,17,1)="2","Perempuan",)))</f>
        <v>Laki-Laki</v>
      </c>
      <c r="N86" s="5" t="s">
        <v>352</v>
      </c>
      <c r="P86" s="55" t="s">
        <v>394</v>
      </c>
      <c r="Q86" s="55" t="s">
        <v>392</v>
      </c>
      <c r="R86" s="55">
        <f t="shared" si="6"/>
        <v>50</v>
      </c>
    </row>
    <row r="87" spans="1:18" s="5" customFormat="1" ht="19.5" customHeight="1">
      <c r="A87" s="55">
        <v>68</v>
      </c>
      <c r="B87" s="61" t="s">
        <v>130</v>
      </c>
      <c r="C87" s="62"/>
      <c r="D87" s="63"/>
      <c r="E87" s="17" t="s">
        <v>131</v>
      </c>
      <c r="F87" s="17"/>
      <c r="G87" s="98" t="s">
        <v>248</v>
      </c>
      <c r="H87" s="98"/>
      <c r="I87" s="98"/>
      <c r="J87" s="55"/>
      <c r="K87" s="17"/>
      <c r="L87" s="58"/>
      <c r="M87" s="5" t="str">
        <f t="shared" si="7"/>
        <v>Laki-Laki</v>
      </c>
      <c r="N87" s="5" t="s">
        <v>353</v>
      </c>
      <c r="P87" s="55" t="s">
        <v>394</v>
      </c>
      <c r="Q87" s="55" t="s">
        <v>392</v>
      </c>
      <c r="R87" s="55">
        <f t="shared" si="6"/>
        <v>49</v>
      </c>
    </row>
    <row r="88" spans="1:18" s="5" customFormat="1" ht="19.5" customHeight="1">
      <c r="A88" s="55">
        <v>69</v>
      </c>
      <c r="B88" s="61" t="s">
        <v>132</v>
      </c>
      <c r="C88" s="62"/>
      <c r="D88" s="63"/>
      <c r="E88" s="17" t="s">
        <v>133</v>
      </c>
      <c r="F88" s="17"/>
      <c r="G88" s="98" t="s">
        <v>248</v>
      </c>
      <c r="H88" s="98"/>
      <c r="I88" s="98"/>
      <c r="J88" s="55"/>
      <c r="K88" s="17"/>
      <c r="L88" s="17"/>
      <c r="M88" s="5" t="str">
        <f t="shared" si="7"/>
        <v>Laki-Laki</v>
      </c>
      <c r="N88" s="5" t="s">
        <v>354</v>
      </c>
      <c r="P88" s="55" t="s">
        <v>394</v>
      </c>
      <c r="Q88" s="55" t="s">
        <v>392</v>
      </c>
      <c r="R88" s="55">
        <f t="shared" si="6"/>
        <v>48</v>
      </c>
    </row>
    <row r="89" spans="1:18" s="5" customFormat="1" ht="19.5" customHeight="1">
      <c r="A89" s="55">
        <v>70</v>
      </c>
      <c r="B89" s="61" t="s">
        <v>134</v>
      </c>
      <c r="C89" s="62"/>
      <c r="D89" s="63"/>
      <c r="E89" s="17" t="s">
        <v>135</v>
      </c>
      <c r="F89" s="17"/>
      <c r="G89" s="98" t="s">
        <v>248</v>
      </c>
      <c r="H89" s="98"/>
      <c r="I89" s="98"/>
      <c r="J89" s="55"/>
      <c r="K89" s="17"/>
      <c r="L89" s="17"/>
      <c r="M89" s="5" t="str">
        <f t="shared" si="7"/>
        <v>Laki-Laki</v>
      </c>
      <c r="N89" s="5" t="s">
        <v>355</v>
      </c>
      <c r="P89" s="55" t="s">
        <v>394</v>
      </c>
      <c r="Q89" s="55" t="s">
        <v>392</v>
      </c>
      <c r="R89" s="55">
        <f t="shared" si="6"/>
        <v>47</v>
      </c>
    </row>
    <row r="90" spans="1:18" s="5" customFormat="1" ht="19.5" customHeight="1">
      <c r="A90" s="55">
        <v>71</v>
      </c>
      <c r="B90" s="61" t="s">
        <v>203</v>
      </c>
      <c r="C90" s="62"/>
      <c r="D90" s="63"/>
      <c r="E90" s="17" t="s">
        <v>204</v>
      </c>
      <c r="F90" s="17"/>
      <c r="G90" s="98" t="s">
        <v>248</v>
      </c>
      <c r="H90" s="98"/>
      <c r="I90" s="98"/>
      <c r="J90" s="55"/>
      <c r="K90" s="17"/>
      <c r="L90" s="55"/>
      <c r="M90" s="5" t="str">
        <f t="shared" si="7"/>
        <v>Laki-Laki</v>
      </c>
      <c r="N90" s="5" t="s">
        <v>356</v>
      </c>
      <c r="P90" s="55" t="s">
        <v>394</v>
      </c>
      <c r="Q90" s="55" t="s">
        <v>392</v>
      </c>
      <c r="R90" s="55">
        <f t="shared" si="6"/>
        <v>52</v>
      </c>
    </row>
    <row r="91" spans="1:18" s="5" customFormat="1" ht="19.5" customHeight="1">
      <c r="A91" s="55">
        <v>72</v>
      </c>
      <c r="B91" s="61" t="s">
        <v>136</v>
      </c>
      <c r="C91" s="62"/>
      <c r="D91" s="63"/>
      <c r="E91" s="17" t="s">
        <v>137</v>
      </c>
      <c r="F91" s="17"/>
      <c r="G91" s="98" t="s">
        <v>248</v>
      </c>
      <c r="H91" s="98"/>
      <c r="I91" s="98"/>
      <c r="J91" s="55"/>
      <c r="K91" s="17"/>
      <c r="L91" s="17"/>
      <c r="M91" s="5" t="str">
        <f t="shared" si="7"/>
        <v>Laki-Laki</v>
      </c>
      <c r="N91" s="5" t="s">
        <v>357</v>
      </c>
      <c r="P91" s="55" t="s">
        <v>394</v>
      </c>
      <c r="Q91" s="55" t="s">
        <v>392</v>
      </c>
      <c r="R91" s="55">
        <f t="shared" si="6"/>
        <v>45</v>
      </c>
    </row>
    <row r="92" spans="1:18" s="5" customFormat="1" ht="19.5" customHeight="1">
      <c r="A92" s="55">
        <v>73</v>
      </c>
      <c r="B92" s="61" t="s">
        <v>138</v>
      </c>
      <c r="C92" s="62"/>
      <c r="D92" s="63"/>
      <c r="E92" s="17" t="s">
        <v>139</v>
      </c>
      <c r="F92" s="17"/>
      <c r="G92" s="98" t="s">
        <v>248</v>
      </c>
      <c r="H92" s="98"/>
      <c r="I92" s="98"/>
      <c r="J92" s="55"/>
      <c r="K92" s="17"/>
      <c r="L92" s="17"/>
      <c r="M92" s="5" t="str">
        <f t="shared" si="7"/>
        <v>Laki-Laki</v>
      </c>
      <c r="N92" s="5" t="s">
        <v>358</v>
      </c>
      <c r="P92" s="55" t="s">
        <v>394</v>
      </c>
      <c r="Q92" s="55" t="s">
        <v>392</v>
      </c>
      <c r="R92" s="55">
        <f t="shared" si="6"/>
        <v>45</v>
      </c>
    </row>
    <row r="93" spans="1:18" s="5" customFormat="1" ht="19.5" customHeight="1">
      <c r="A93" s="55">
        <v>74</v>
      </c>
      <c r="B93" s="61" t="s">
        <v>141</v>
      </c>
      <c r="C93" s="62"/>
      <c r="D93" s="63"/>
      <c r="E93" s="17" t="s">
        <v>142</v>
      </c>
      <c r="F93" s="17"/>
      <c r="G93" s="98" t="s">
        <v>248</v>
      </c>
      <c r="H93" s="98"/>
      <c r="I93" s="98"/>
      <c r="J93" s="55"/>
      <c r="K93" s="17"/>
      <c r="L93" s="17"/>
      <c r="M93" s="5" t="str">
        <f t="shared" si="7"/>
        <v>Laki-Laki</v>
      </c>
      <c r="N93" s="5" t="s">
        <v>360</v>
      </c>
      <c r="P93" s="55" t="s">
        <v>394</v>
      </c>
      <c r="Q93" s="55" t="s">
        <v>392</v>
      </c>
      <c r="R93" s="55">
        <f t="shared" si="6"/>
        <v>44</v>
      </c>
    </row>
    <row r="94" spans="1:18" s="5" customFormat="1" ht="19.5" customHeight="1">
      <c r="A94" s="55">
        <v>75</v>
      </c>
      <c r="B94" s="61" t="s">
        <v>143</v>
      </c>
      <c r="C94" s="62"/>
      <c r="D94" s="63"/>
      <c r="E94" s="17" t="s">
        <v>144</v>
      </c>
      <c r="F94" s="17"/>
      <c r="G94" s="98" t="s">
        <v>248</v>
      </c>
      <c r="H94" s="98"/>
      <c r="I94" s="98"/>
      <c r="J94" s="55"/>
      <c r="K94" s="17"/>
      <c r="L94" s="17"/>
      <c r="M94" s="5" t="str">
        <f t="shared" si="7"/>
        <v>Laki-Laki</v>
      </c>
      <c r="N94" s="5" t="s">
        <v>361</v>
      </c>
      <c r="P94" s="55" t="s">
        <v>394</v>
      </c>
      <c r="Q94" s="55" t="s">
        <v>392</v>
      </c>
      <c r="R94" s="55">
        <f t="shared" si="6"/>
        <v>44</v>
      </c>
    </row>
    <row r="95" spans="1:18" s="5" customFormat="1" ht="19.5" customHeight="1">
      <c r="A95" s="55">
        <v>76</v>
      </c>
      <c r="B95" s="61" t="s">
        <v>145</v>
      </c>
      <c r="C95" s="62"/>
      <c r="D95" s="63"/>
      <c r="E95" s="17" t="s">
        <v>146</v>
      </c>
      <c r="F95" s="17"/>
      <c r="G95" s="98" t="s">
        <v>248</v>
      </c>
      <c r="H95" s="98"/>
      <c r="I95" s="98"/>
      <c r="J95" s="55"/>
      <c r="K95" s="17"/>
      <c r="L95" s="58"/>
      <c r="M95" s="5" t="str">
        <f t="shared" si="7"/>
        <v>Laki-Laki</v>
      </c>
      <c r="N95" s="5" t="s">
        <v>363</v>
      </c>
      <c r="P95" s="55" t="s">
        <v>394</v>
      </c>
      <c r="Q95" s="55" t="s">
        <v>392</v>
      </c>
      <c r="R95" s="55">
        <f t="shared" si="6"/>
        <v>43</v>
      </c>
    </row>
    <row r="96" spans="1:18" s="5" customFormat="1" ht="19.5" customHeight="1">
      <c r="A96" s="55">
        <v>77</v>
      </c>
      <c r="B96" s="61" t="s">
        <v>147</v>
      </c>
      <c r="C96" s="62"/>
      <c r="D96" s="63"/>
      <c r="E96" s="17" t="s">
        <v>148</v>
      </c>
      <c r="F96" s="17"/>
      <c r="G96" s="98" t="s">
        <v>248</v>
      </c>
      <c r="H96" s="98"/>
      <c r="I96" s="98"/>
      <c r="J96" s="55"/>
      <c r="K96" s="17"/>
      <c r="L96" s="58"/>
      <c r="M96" s="5" t="str">
        <f t="shared" si="7"/>
        <v>Laki-Laki</v>
      </c>
      <c r="N96" s="5" t="s">
        <v>364</v>
      </c>
      <c r="P96" s="55" t="s">
        <v>394</v>
      </c>
      <c r="Q96" s="55" t="s">
        <v>392</v>
      </c>
      <c r="R96" s="55">
        <f t="shared" si="6"/>
        <v>43</v>
      </c>
    </row>
    <row r="97" spans="1:18" s="5" customFormat="1" ht="19.5" customHeight="1">
      <c r="A97" s="55">
        <v>78</v>
      </c>
      <c r="B97" s="61" t="s">
        <v>149</v>
      </c>
      <c r="C97" s="62"/>
      <c r="D97" s="63"/>
      <c r="E97" s="17" t="s">
        <v>150</v>
      </c>
      <c r="F97" s="17"/>
      <c r="G97" s="98" t="s">
        <v>248</v>
      </c>
      <c r="H97" s="98"/>
      <c r="I97" s="98"/>
      <c r="J97" s="55"/>
      <c r="K97" s="17"/>
      <c r="L97" s="55"/>
      <c r="M97" s="5" t="str">
        <f t="shared" si="7"/>
        <v>Laki-Laki</v>
      </c>
      <c r="N97" s="5" t="s">
        <v>365</v>
      </c>
      <c r="P97" s="55" t="s">
        <v>394</v>
      </c>
      <c r="Q97" s="55" t="s">
        <v>392</v>
      </c>
      <c r="R97" s="55">
        <f t="shared" si="6"/>
        <v>42</v>
      </c>
    </row>
    <row r="98" spans="1:18" s="5" customFormat="1" ht="19.5" customHeight="1">
      <c r="A98" s="55">
        <v>79</v>
      </c>
      <c r="B98" s="61" t="s">
        <v>151</v>
      </c>
      <c r="C98" s="62"/>
      <c r="D98" s="63"/>
      <c r="E98" s="17" t="s">
        <v>152</v>
      </c>
      <c r="F98" s="17"/>
      <c r="G98" s="98" t="s">
        <v>248</v>
      </c>
      <c r="H98" s="98"/>
      <c r="I98" s="98"/>
      <c r="J98" s="55"/>
      <c r="K98" s="17"/>
      <c r="L98" s="55"/>
      <c r="M98" s="5" t="str">
        <f t="shared" si="7"/>
        <v>Laki-Laki</v>
      </c>
      <c r="N98" s="5" t="s">
        <v>366</v>
      </c>
      <c r="P98" s="55" t="s">
        <v>394</v>
      </c>
      <c r="Q98" s="55" t="s">
        <v>392</v>
      </c>
      <c r="R98" s="55">
        <f t="shared" si="6"/>
        <v>42</v>
      </c>
    </row>
    <row r="99" spans="1:18" s="5" customFormat="1" ht="19.5" customHeight="1">
      <c r="A99" s="55">
        <v>80</v>
      </c>
      <c r="B99" s="61" t="s">
        <v>153</v>
      </c>
      <c r="C99" s="62"/>
      <c r="D99" s="63"/>
      <c r="E99" s="17" t="s">
        <v>154</v>
      </c>
      <c r="F99" s="17"/>
      <c r="G99" s="98" t="s">
        <v>248</v>
      </c>
      <c r="H99" s="98"/>
      <c r="I99" s="98"/>
      <c r="J99" s="55"/>
      <c r="K99" s="17"/>
      <c r="L99" s="58"/>
      <c r="M99" s="5" t="str">
        <f t="shared" si="7"/>
        <v>Laki-Laki</v>
      </c>
      <c r="N99" s="5" t="s">
        <v>367</v>
      </c>
      <c r="P99" s="55" t="s">
        <v>394</v>
      </c>
      <c r="Q99" s="55" t="s">
        <v>392</v>
      </c>
      <c r="R99" s="55">
        <f t="shared" si="6"/>
        <v>42</v>
      </c>
    </row>
    <row r="100" spans="1:18" s="5" customFormat="1" ht="19.5" customHeight="1">
      <c r="A100" s="55">
        <v>81</v>
      </c>
      <c r="B100" s="61" t="s">
        <v>155</v>
      </c>
      <c r="C100" s="62"/>
      <c r="D100" s="63"/>
      <c r="E100" s="17" t="s">
        <v>156</v>
      </c>
      <c r="F100" s="17"/>
      <c r="G100" s="98" t="s">
        <v>248</v>
      </c>
      <c r="H100" s="98"/>
      <c r="I100" s="98"/>
      <c r="J100" s="55"/>
      <c r="K100" s="17"/>
      <c r="L100" s="55"/>
      <c r="M100" s="5" t="str">
        <f t="shared" si="7"/>
        <v>Laki-Laki</v>
      </c>
      <c r="N100" s="5" t="s">
        <v>368</v>
      </c>
      <c r="P100" s="55" t="s">
        <v>394</v>
      </c>
      <c r="Q100" s="55" t="s">
        <v>392</v>
      </c>
      <c r="R100" s="55">
        <f t="shared" si="6"/>
        <v>42</v>
      </c>
    </row>
    <row r="101" spans="1:18" s="5" customFormat="1" ht="19.5" customHeight="1">
      <c r="A101" s="55">
        <v>82</v>
      </c>
      <c r="B101" s="61" t="s">
        <v>157</v>
      </c>
      <c r="C101" s="62"/>
      <c r="D101" s="63"/>
      <c r="E101" s="17" t="s">
        <v>158</v>
      </c>
      <c r="F101" s="17"/>
      <c r="G101" s="98" t="s">
        <v>248</v>
      </c>
      <c r="H101" s="98"/>
      <c r="I101" s="98"/>
      <c r="J101" s="55"/>
      <c r="K101" s="17"/>
      <c r="L101" s="58"/>
      <c r="M101" s="5" t="str">
        <f t="shared" si="7"/>
        <v>Laki-Laki</v>
      </c>
      <c r="N101" s="5" t="s">
        <v>369</v>
      </c>
      <c r="P101" s="55" t="s">
        <v>394</v>
      </c>
      <c r="Q101" s="55" t="s">
        <v>392</v>
      </c>
      <c r="R101" s="55">
        <f t="shared" si="6"/>
        <v>41</v>
      </c>
    </row>
    <row r="102" spans="1:18" s="5" customFormat="1" ht="19.5" customHeight="1">
      <c r="A102" s="55">
        <v>83</v>
      </c>
      <c r="B102" s="61" t="s">
        <v>178</v>
      </c>
      <c r="C102" s="62"/>
      <c r="D102" s="63"/>
      <c r="E102" s="17" t="s">
        <v>179</v>
      </c>
      <c r="F102" s="17"/>
      <c r="G102" s="98" t="s">
        <v>248</v>
      </c>
      <c r="H102" s="98"/>
      <c r="I102" s="98"/>
      <c r="J102" s="55"/>
      <c r="K102" s="17"/>
      <c r="L102" s="55"/>
      <c r="M102" s="5" t="str">
        <f t="shared" si="7"/>
        <v>Laki-Laki</v>
      </c>
      <c r="N102" s="5" t="s">
        <v>370</v>
      </c>
      <c r="P102" s="55" t="s">
        <v>394</v>
      </c>
      <c r="Q102" s="55" t="s">
        <v>392</v>
      </c>
      <c r="R102" s="55">
        <f t="shared" si="6"/>
        <v>44</v>
      </c>
    </row>
    <row r="103" spans="1:18" s="5" customFormat="1" ht="19.5" customHeight="1">
      <c r="A103" s="55">
        <v>84</v>
      </c>
      <c r="B103" s="61" t="s">
        <v>75</v>
      </c>
      <c r="C103" s="62"/>
      <c r="D103" s="63"/>
      <c r="E103" s="17" t="s">
        <v>76</v>
      </c>
      <c r="F103" s="17"/>
      <c r="G103" s="98" t="s">
        <v>248</v>
      </c>
      <c r="H103" s="98"/>
      <c r="I103" s="98"/>
      <c r="J103" s="55"/>
      <c r="K103" s="17"/>
      <c r="L103" s="55"/>
      <c r="M103" s="5" t="str">
        <f t="shared" si="7"/>
        <v>Laki-Laki</v>
      </c>
      <c r="N103" s="5" t="s">
        <v>372</v>
      </c>
      <c r="P103" s="55" t="s">
        <v>394</v>
      </c>
      <c r="Q103" s="55" t="s">
        <v>392</v>
      </c>
      <c r="R103" s="55">
        <f t="shared" si="6"/>
        <v>37</v>
      </c>
    </row>
    <row r="104" spans="1:18" s="5" customFormat="1" ht="19.5" customHeight="1">
      <c r="A104" s="55">
        <v>85</v>
      </c>
      <c r="B104" s="61" t="s">
        <v>160</v>
      </c>
      <c r="C104" s="62"/>
      <c r="D104" s="63"/>
      <c r="E104" s="17" t="s">
        <v>161</v>
      </c>
      <c r="F104" s="17"/>
      <c r="G104" s="158" t="s">
        <v>248</v>
      </c>
      <c r="H104" s="158"/>
      <c r="I104" s="158"/>
      <c r="J104" s="55"/>
      <c r="K104" s="17"/>
      <c r="L104" s="55"/>
      <c r="M104" s="5" t="str">
        <f t="shared" si="7"/>
        <v>Laki-Laki</v>
      </c>
      <c r="N104" s="5" t="s">
        <v>373</v>
      </c>
      <c r="P104" s="55" t="s">
        <v>394</v>
      </c>
      <c r="Q104" s="55" t="s">
        <v>392</v>
      </c>
      <c r="R104" s="55">
        <f t="shared" si="6"/>
        <v>42</v>
      </c>
    </row>
    <row r="105" spans="1:18" s="5" customFormat="1" ht="19.5" customHeight="1">
      <c r="A105" s="55">
        <v>86</v>
      </c>
      <c r="B105" s="61" t="s">
        <v>163</v>
      </c>
      <c r="C105" s="62"/>
      <c r="D105" s="63"/>
      <c r="E105" s="17" t="s">
        <v>164</v>
      </c>
      <c r="F105" s="17"/>
      <c r="G105" s="98" t="s">
        <v>249</v>
      </c>
      <c r="H105" s="98"/>
      <c r="I105" s="98"/>
      <c r="J105" s="55"/>
      <c r="K105" s="17"/>
      <c r="L105" s="17"/>
      <c r="M105" s="5" t="str">
        <f t="shared" si="7"/>
        <v>Laki-Laki</v>
      </c>
      <c r="N105" s="5" t="s">
        <v>374</v>
      </c>
      <c r="P105" s="55" t="s">
        <v>395</v>
      </c>
      <c r="Q105" s="55" t="s">
        <v>392</v>
      </c>
      <c r="R105" s="55">
        <f t="shared" si="6"/>
        <v>52</v>
      </c>
    </row>
    <row r="106" spans="1:18" s="5" customFormat="1" ht="19.5" customHeight="1">
      <c r="A106" s="55">
        <v>87</v>
      </c>
      <c r="B106" s="61" t="s">
        <v>184</v>
      </c>
      <c r="C106" s="62"/>
      <c r="D106" s="63"/>
      <c r="E106" s="17" t="s">
        <v>185</v>
      </c>
      <c r="F106" s="17"/>
      <c r="G106" s="98" t="s">
        <v>247</v>
      </c>
      <c r="H106" s="98"/>
      <c r="I106" s="98"/>
      <c r="J106" s="55"/>
      <c r="K106" s="17"/>
      <c r="L106" s="55"/>
      <c r="M106" s="5" t="str">
        <f>CONCATENATE(IF(MID(E106,17,1)="1","Laki-Laki",IF(MID(E106,17,1)="2","Perempuan",)))</f>
        <v>Laki-Laki</v>
      </c>
      <c r="N106" s="5" t="s">
        <v>375</v>
      </c>
      <c r="P106" s="55" t="s">
        <v>396</v>
      </c>
      <c r="Q106" s="55" t="s">
        <v>397</v>
      </c>
      <c r="R106" s="55">
        <f t="shared" si="6"/>
        <v>47</v>
      </c>
    </row>
    <row r="107" spans="1:18" ht="19.5" customHeight="1">
      <c r="A107" s="55">
        <v>88</v>
      </c>
      <c r="B107" s="61" t="s">
        <v>165</v>
      </c>
      <c r="C107" s="62"/>
      <c r="D107" s="63"/>
      <c r="E107" s="17" t="s">
        <v>166</v>
      </c>
      <c r="F107" s="17"/>
      <c r="G107" s="98" t="s">
        <v>247</v>
      </c>
      <c r="H107" s="98"/>
      <c r="I107" s="98"/>
      <c r="J107" s="55"/>
      <c r="K107" s="17"/>
      <c r="L107" s="55"/>
      <c r="M107" s="5" t="str">
        <f t="shared" si="7"/>
        <v>Laki-Laki</v>
      </c>
      <c r="N107" s="5" t="s">
        <v>376</v>
      </c>
      <c r="O107" s="5"/>
      <c r="P107" s="55" t="s">
        <v>396</v>
      </c>
      <c r="Q107" s="55" t="s">
        <v>398</v>
      </c>
      <c r="R107" s="55">
        <f t="shared" si="6"/>
        <v>44</v>
      </c>
    </row>
    <row r="108" spans="1:13" ht="12" customHeight="1">
      <c r="A108" s="11"/>
      <c r="B108" s="12"/>
      <c r="C108" s="12"/>
      <c r="D108" s="12"/>
      <c r="E108" s="5"/>
      <c r="F108" s="5"/>
      <c r="G108" s="96"/>
      <c r="H108" s="96"/>
      <c r="I108" s="96"/>
      <c r="J108" s="96"/>
      <c r="K108" s="96"/>
      <c r="L108" s="96"/>
      <c r="M108" s="1">
        <f>COUNTIF(M20:M107,"perempuan")</f>
        <v>6</v>
      </c>
    </row>
    <row r="109" spans="1:13" ht="12">
      <c r="A109" s="5" t="s">
        <v>26</v>
      </c>
      <c r="B109" s="5"/>
      <c r="C109" s="5"/>
      <c r="D109" s="12"/>
      <c r="E109" s="5"/>
      <c r="F109" s="5"/>
      <c r="G109" s="96" t="s">
        <v>56</v>
      </c>
      <c r="H109" s="96"/>
      <c r="I109" s="96"/>
      <c r="J109" s="96"/>
      <c r="K109" s="96"/>
      <c r="L109" s="96"/>
      <c r="M109" s="1">
        <f>A107-M108</f>
        <v>82</v>
      </c>
    </row>
    <row r="110" spans="1:13" ht="12">
      <c r="A110" s="5" t="s">
        <v>9</v>
      </c>
      <c r="B110" s="13" t="s">
        <v>27</v>
      </c>
      <c r="C110" s="13"/>
      <c r="D110" s="1"/>
      <c r="E110" s="5"/>
      <c r="F110" s="5"/>
      <c r="G110" s="96" t="s">
        <v>29</v>
      </c>
      <c r="H110" s="96"/>
      <c r="I110" s="96"/>
      <c r="J110" s="96"/>
      <c r="K110" s="96"/>
      <c r="L110" s="96"/>
      <c r="M110" s="1">
        <f>M109+58</f>
        <v>140</v>
      </c>
    </row>
    <row r="111" spans="1:12" ht="12">
      <c r="A111" s="5" t="s">
        <v>10</v>
      </c>
      <c r="B111" s="13" t="s">
        <v>28</v>
      </c>
      <c r="C111" s="13"/>
      <c r="D111" s="1"/>
      <c r="E111" s="5"/>
      <c r="F111" s="5"/>
      <c r="G111" s="96"/>
      <c r="H111" s="96"/>
      <c r="I111" s="96"/>
      <c r="J111" s="96"/>
      <c r="K111" s="96"/>
      <c r="L111" s="96"/>
    </row>
    <row r="112" spans="1:12" ht="12">
      <c r="A112" s="5" t="s">
        <v>11</v>
      </c>
      <c r="B112" s="13" t="s">
        <v>30</v>
      </c>
      <c r="C112" s="13"/>
      <c r="D112" s="1"/>
      <c r="E112" s="5"/>
      <c r="F112" s="5"/>
      <c r="G112" s="96"/>
      <c r="H112" s="96"/>
      <c r="I112" s="96"/>
      <c r="J112" s="96"/>
      <c r="K112" s="96"/>
      <c r="L112" s="96"/>
    </row>
    <row r="113" spans="1:12" ht="12">
      <c r="A113" s="5" t="s">
        <v>12</v>
      </c>
      <c r="B113" s="13" t="s">
        <v>31</v>
      </c>
      <c r="C113" s="13"/>
      <c r="D113" s="1"/>
      <c r="E113" s="5"/>
      <c r="F113" s="5"/>
      <c r="G113" s="96"/>
      <c r="H113" s="96"/>
      <c r="I113" s="96"/>
      <c r="J113" s="96"/>
      <c r="K113" s="96"/>
      <c r="L113" s="96"/>
    </row>
    <row r="114" spans="1:12" ht="12">
      <c r="A114" s="5" t="s">
        <v>272</v>
      </c>
      <c r="B114" s="13" t="s">
        <v>275</v>
      </c>
      <c r="C114" s="13"/>
      <c r="D114" s="1"/>
      <c r="E114" s="5"/>
      <c r="F114" s="5"/>
      <c r="G114" s="54"/>
      <c r="H114" s="54"/>
      <c r="I114" s="54"/>
      <c r="J114" s="54"/>
      <c r="K114" s="54"/>
      <c r="L114" s="54"/>
    </row>
    <row r="115" spans="1:12" ht="12">
      <c r="A115" s="5" t="s">
        <v>13</v>
      </c>
      <c r="B115" s="13" t="s">
        <v>32</v>
      </c>
      <c r="C115" s="13"/>
      <c r="D115" s="1"/>
      <c r="E115" s="5"/>
      <c r="F115" s="5"/>
      <c r="G115" s="97" t="str">
        <f>B20</f>
        <v>I Ketut Arta Sedana, AP., MAP</v>
      </c>
      <c r="H115" s="97"/>
      <c r="I115" s="97"/>
      <c r="J115" s="97"/>
      <c r="K115" s="97"/>
      <c r="L115" s="97"/>
    </row>
    <row r="116" spans="1:12" ht="12">
      <c r="A116" s="5"/>
      <c r="B116" s="5"/>
      <c r="C116" s="5"/>
      <c r="D116" s="12"/>
      <c r="E116" s="5"/>
      <c r="F116" s="5"/>
      <c r="G116" s="96" t="str">
        <f>LEFT(G20,13)</f>
        <v>Pembina Tk. I</v>
      </c>
      <c r="H116" s="96"/>
      <c r="I116" s="96"/>
      <c r="J116" s="96"/>
      <c r="K116" s="96"/>
      <c r="L116" s="96"/>
    </row>
    <row r="117" spans="1:12" ht="12">
      <c r="A117" s="5"/>
      <c r="B117" s="5"/>
      <c r="C117" s="5"/>
      <c r="D117" s="12"/>
      <c r="E117" s="5"/>
      <c r="F117" s="5"/>
      <c r="G117" s="96" t="s">
        <v>265</v>
      </c>
      <c r="H117" s="96"/>
      <c r="I117" s="96"/>
      <c r="J117" s="96"/>
      <c r="K117" s="96"/>
      <c r="L117" s="96"/>
    </row>
    <row r="118" spans="1:12" ht="12">
      <c r="A118" s="11"/>
      <c r="B118" s="12"/>
      <c r="C118" s="12"/>
      <c r="D118" s="12"/>
      <c r="E118" s="5"/>
      <c r="F118" s="5"/>
      <c r="G118" s="96"/>
      <c r="H118" s="96"/>
      <c r="I118" s="96"/>
      <c r="J118" s="96"/>
      <c r="K118" s="96"/>
      <c r="L118" s="96"/>
    </row>
    <row r="119" spans="1:12" ht="12">
      <c r="A119" s="11"/>
      <c r="B119" s="12"/>
      <c r="C119" s="12"/>
      <c r="D119" s="12"/>
      <c r="E119" s="5"/>
      <c r="F119" s="5"/>
      <c r="G119" s="5"/>
      <c r="H119" s="12"/>
      <c r="I119" s="12"/>
      <c r="J119" s="12"/>
      <c r="K119" s="12"/>
      <c r="L119" s="12"/>
    </row>
    <row r="120" spans="1:12" ht="12">
      <c r="A120" s="11"/>
      <c r="B120" s="12"/>
      <c r="C120" s="12"/>
      <c r="D120" s="12"/>
      <c r="E120" s="5"/>
      <c r="F120" s="5"/>
      <c r="G120" s="5"/>
      <c r="H120" s="12"/>
      <c r="I120" s="12"/>
      <c r="J120" s="12"/>
      <c r="K120" s="12"/>
      <c r="L120" s="12"/>
    </row>
    <row r="121" spans="1:12" ht="23.25">
      <c r="A121" s="114" t="s">
        <v>257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2"/>
    </row>
    <row r="122" spans="1:12" ht="12">
      <c r="A122" s="11"/>
      <c r="B122" s="12"/>
      <c r="C122" s="12"/>
      <c r="D122" s="12"/>
      <c r="E122" s="5"/>
      <c r="F122" s="5"/>
      <c r="G122" s="5"/>
      <c r="H122" s="12"/>
      <c r="I122" s="12"/>
      <c r="J122" s="12"/>
      <c r="K122" s="12"/>
      <c r="L122" s="12"/>
    </row>
    <row r="123" spans="1:11" ht="21.75" customHeight="1">
      <c r="A123" s="115" t="s">
        <v>228</v>
      </c>
      <c r="B123" s="116"/>
      <c r="C123" s="117"/>
      <c r="D123" s="117"/>
      <c r="E123" s="117" t="s">
        <v>217</v>
      </c>
      <c r="F123" s="117"/>
      <c r="G123" s="118" t="s">
        <v>236</v>
      </c>
      <c r="H123" s="118"/>
      <c r="I123" s="118"/>
      <c r="J123" s="119" t="s">
        <v>256</v>
      </c>
      <c r="K123" s="119"/>
    </row>
    <row r="124" spans="1:11" ht="21.75" customHeight="1">
      <c r="A124" s="120" t="s">
        <v>218</v>
      </c>
      <c r="B124" s="121"/>
      <c r="C124" s="121"/>
      <c r="D124" s="121"/>
      <c r="E124" s="121"/>
      <c r="F124" s="122"/>
      <c r="G124" s="118"/>
      <c r="H124" s="118"/>
      <c r="I124" s="118"/>
      <c r="J124" s="119"/>
      <c r="K124" s="119"/>
    </row>
    <row r="125" spans="1:11" ht="14.25">
      <c r="A125" s="123" t="s">
        <v>12</v>
      </c>
      <c r="B125" s="124"/>
      <c r="C125" s="125" t="s">
        <v>229</v>
      </c>
      <c r="D125" s="125"/>
      <c r="E125" s="126" t="s">
        <v>215</v>
      </c>
      <c r="F125" s="126"/>
      <c r="G125" s="98" t="s">
        <v>250</v>
      </c>
      <c r="H125" s="98"/>
      <c r="I125" s="98"/>
      <c r="J125" s="127">
        <f aca="true" t="shared" si="8" ref="J125:J144">COUNTIF($G$20:$I$107,G125)</f>
        <v>0</v>
      </c>
      <c r="K125" s="128"/>
    </row>
    <row r="126" spans="1:11" ht="14.25">
      <c r="A126" s="123" t="s">
        <v>12</v>
      </c>
      <c r="B126" s="124"/>
      <c r="C126" s="125" t="s">
        <v>230</v>
      </c>
      <c r="D126" s="125"/>
      <c r="E126" s="126" t="s">
        <v>239</v>
      </c>
      <c r="F126" s="126"/>
      <c r="G126" s="98" t="s">
        <v>251</v>
      </c>
      <c r="H126" s="98"/>
      <c r="I126" s="98"/>
      <c r="J126" s="127">
        <f t="shared" si="8"/>
        <v>0</v>
      </c>
      <c r="K126" s="128"/>
    </row>
    <row r="127" spans="1:11" ht="14.25">
      <c r="A127" s="123" t="s">
        <v>12</v>
      </c>
      <c r="B127" s="124"/>
      <c r="C127" s="125" t="s">
        <v>231</v>
      </c>
      <c r="D127" s="125"/>
      <c r="E127" s="126" t="s">
        <v>216</v>
      </c>
      <c r="F127" s="126"/>
      <c r="G127" s="98" t="s">
        <v>201</v>
      </c>
      <c r="H127" s="98"/>
      <c r="I127" s="98"/>
      <c r="J127" s="127">
        <f t="shared" si="8"/>
        <v>0</v>
      </c>
      <c r="K127" s="128"/>
    </row>
    <row r="128" spans="1:11" ht="14.25">
      <c r="A128" s="123" t="s">
        <v>12</v>
      </c>
      <c r="B128" s="124"/>
      <c r="C128" s="125" t="s">
        <v>232</v>
      </c>
      <c r="D128" s="125"/>
      <c r="E128" s="126" t="s">
        <v>240</v>
      </c>
      <c r="F128" s="126"/>
      <c r="G128" s="98" t="s">
        <v>247</v>
      </c>
      <c r="H128" s="98"/>
      <c r="I128" s="98"/>
      <c r="J128" s="127">
        <f t="shared" si="8"/>
        <v>2</v>
      </c>
      <c r="K128" s="128"/>
    </row>
    <row r="129" spans="1:11" ht="14.25" customHeight="1">
      <c r="A129" s="129" t="s">
        <v>259</v>
      </c>
      <c r="B129" s="130"/>
      <c r="C129" s="130"/>
      <c r="D129" s="130"/>
      <c r="E129" s="130"/>
      <c r="F129" s="131"/>
      <c r="G129" s="98"/>
      <c r="H129" s="98"/>
      <c r="I129" s="98"/>
      <c r="J129" s="127">
        <f t="shared" si="8"/>
        <v>0</v>
      </c>
      <c r="K129" s="128"/>
    </row>
    <row r="130" spans="1:11" ht="14.25">
      <c r="A130" s="123" t="s">
        <v>233</v>
      </c>
      <c r="B130" s="124"/>
      <c r="C130" s="125" t="s">
        <v>229</v>
      </c>
      <c r="D130" s="125"/>
      <c r="E130" s="126" t="s">
        <v>220</v>
      </c>
      <c r="F130" s="126"/>
      <c r="G130" s="98" t="s">
        <v>252</v>
      </c>
      <c r="H130" s="98"/>
      <c r="I130" s="98"/>
      <c r="J130" s="127">
        <f t="shared" si="8"/>
        <v>0</v>
      </c>
      <c r="K130" s="128"/>
    </row>
    <row r="131" spans="1:11" ht="14.25">
      <c r="A131" s="123" t="s">
        <v>233</v>
      </c>
      <c r="B131" s="124"/>
      <c r="C131" s="125" t="s">
        <v>230</v>
      </c>
      <c r="D131" s="125"/>
      <c r="E131" s="126" t="s">
        <v>241</v>
      </c>
      <c r="F131" s="126"/>
      <c r="G131" s="98" t="s">
        <v>249</v>
      </c>
      <c r="H131" s="98"/>
      <c r="I131" s="98"/>
      <c r="J131" s="127">
        <f t="shared" si="8"/>
        <v>1</v>
      </c>
      <c r="K131" s="128"/>
    </row>
    <row r="132" spans="1:11" ht="14.25">
      <c r="A132" s="123" t="s">
        <v>233</v>
      </c>
      <c r="B132" s="124"/>
      <c r="C132" s="125" t="s">
        <v>231</v>
      </c>
      <c r="D132" s="125"/>
      <c r="E132" s="126" t="s">
        <v>221</v>
      </c>
      <c r="F132" s="126"/>
      <c r="G132" s="98" t="s">
        <v>237</v>
      </c>
      <c r="H132" s="98"/>
      <c r="I132" s="98"/>
      <c r="J132" s="127">
        <f t="shared" si="8"/>
        <v>0</v>
      </c>
      <c r="K132" s="128"/>
    </row>
    <row r="133" spans="1:11" ht="14.25">
      <c r="A133" s="123" t="s">
        <v>233</v>
      </c>
      <c r="B133" s="124"/>
      <c r="C133" s="125" t="s">
        <v>232</v>
      </c>
      <c r="D133" s="125"/>
      <c r="E133" s="126" t="s">
        <v>242</v>
      </c>
      <c r="F133" s="126"/>
      <c r="G133" s="98" t="s">
        <v>248</v>
      </c>
      <c r="H133" s="98"/>
      <c r="I133" s="98"/>
      <c r="J133" s="127">
        <f t="shared" si="8"/>
        <v>36</v>
      </c>
      <c r="K133" s="128"/>
    </row>
    <row r="134" spans="1:11" ht="14.25" customHeight="1">
      <c r="A134" s="129" t="s">
        <v>219</v>
      </c>
      <c r="B134" s="130"/>
      <c r="C134" s="130"/>
      <c r="D134" s="130"/>
      <c r="E134" s="130"/>
      <c r="F134" s="131"/>
      <c r="G134" s="98"/>
      <c r="H134" s="98"/>
      <c r="I134" s="98"/>
      <c r="J134" s="127">
        <f t="shared" si="8"/>
        <v>0</v>
      </c>
      <c r="K134" s="128"/>
    </row>
    <row r="135" spans="1:11" ht="14.25">
      <c r="A135" s="123" t="s">
        <v>234</v>
      </c>
      <c r="B135" s="124"/>
      <c r="C135" s="125" t="s">
        <v>229</v>
      </c>
      <c r="D135" s="125"/>
      <c r="E135" s="126" t="s">
        <v>222</v>
      </c>
      <c r="F135" s="126"/>
      <c r="G135" s="98" t="s">
        <v>61</v>
      </c>
      <c r="H135" s="98"/>
      <c r="I135" s="98"/>
      <c r="J135" s="127">
        <f t="shared" si="8"/>
        <v>18</v>
      </c>
      <c r="K135" s="128"/>
    </row>
    <row r="136" spans="1:11" ht="14.25">
      <c r="A136" s="123" t="s">
        <v>234</v>
      </c>
      <c r="B136" s="124"/>
      <c r="C136" s="125" t="s">
        <v>230</v>
      </c>
      <c r="D136" s="125"/>
      <c r="E136" s="126" t="s">
        <v>245</v>
      </c>
      <c r="F136" s="126"/>
      <c r="G136" s="98" t="s">
        <v>177</v>
      </c>
      <c r="H136" s="98"/>
      <c r="I136" s="98"/>
      <c r="J136" s="127">
        <f t="shared" si="8"/>
        <v>18</v>
      </c>
      <c r="K136" s="128"/>
    </row>
    <row r="137" spans="1:11" ht="14.25">
      <c r="A137" s="123" t="s">
        <v>234</v>
      </c>
      <c r="B137" s="124"/>
      <c r="C137" s="125" t="s">
        <v>231</v>
      </c>
      <c r="D137" s="125"/>
      <c r="E137" s="126" t="s">
        <v>223</v>
      </c>
      <c r="F137" s="126"/>
      <c r="G137" s="98" t="s">
        <v>211</v>
      </c>
      <c r="H137" s="98"/>
      <c r="I137" s="98"/>
      <c r="J137" s="127">
        <f t="shared" si="8"/>
        <v>6</v>
      </c>
      <c r="K137" s="128"/>
    </row>
    <row r="138" spans="1:11" ht="14.25">
      <c r="A138" s="123" t="s">
        <v>234</v>
      </c>
      <c r="B138" s="124"/>
      <c r="C138" s="125" t="s">
        <v>232</v>
      </c>
      <c r="D138" s="125"/>
      <c r="E138" s="126" t="s">
        <v>244</v>
      </c>
      <c r="F138" s="126"/>
      <c r="G138" s="98" t="s">
        <v>243</v>
      </c>
      <c r="H138" s="98"/>
      <c r="I138" s="98"/>
      <c r="J138" s="127">
        <f t="shared" si="8"/>
        <v>3</v>
      </c>
      <c r="K138" s="128"/>
    </row>
    <row r="139" spans="1:11" ht="14.25" customHeight="1">
      <c r="A139" s="129" t="s">
        <v>224</v>
      </c>
      <c r="B139" s="130"/>
      <c r="C139" s="130"/>
      <c r="D139" s="130"/>
      <c r="E139" s="130"/>
      <c r="F139" s="131"/>
      <c r="G139" s="98"/>
      <c r="H139" s="98"/>
      <c r="I139" s="98"/>
      <c r="J139" s="127">
        <f t="shared" si="8"/>
        <v>0</v>
      </c>
      <c r="K139" s="128"/>
    </row>
    <row r="140" spans="1:11" ht="14.25">
      <c r="A140" s="123" t="s">
        <v>235</v>
      </c>
      <c r="B140" s="124"/>
      <c r="C140" s="125" t="s">
        <v>229</v>
      </c>
      <c r="D140" s="125"/>
      <c r="E140" s="126" t="s">
        <v>225</v>
      </c>
      <c r="F140" s="126"/>
      <c r="G140" s="98" t="s">
        <v>176</v>
      </c>
      <c r="H140" s="98"/>
      <c r="I140" s="98"/>
      <c r="J140" s="127">
        <f t="shared" si="8"/>
        <v>2</v>
      </c>
      <c r="K140" s="128"/>
    </row>
    <row r="141" spans="1:11" ht="14.25">
      <c r="A141" s="123" t="s">
        <v>235</v>
      </c>
      <c r="B141" s="124"/>
      <c r="C141" s="125" t="s">
        <v>230</v>
      </c>
      <c r="D141" s="125"/>
      <c r="E141" s="126" t="s">
        <v>238</v>
      </c>
      <c r="F141" s="126"/>
      <c r="G141" s="98" t="s">
        <v>210</v>
      </c>
      <c r="H141" s="98"/>
      <c r="I141" s="98"/>
      <c r="J141" s="127">
        <f t="shared" si="8"/>
        <v>2</v>
      </c>
      <c r="K141" s="128"/>
    </row>
    <row r="142" spans="1:11" ht="14.25">
      <c r="A142" s="123" t="s">
        <v>235</v>
      </c>
      <c r="B142" s="124"/>
      <c r="C142" s="125" t="s">
        <v>231</v>
      </c>
      <c r="D142" s="125"/>
      <c r="E142" s="126" t="s">
        <v>169</v>
      </c>
      <c r="F142" s="126"/>
      <c r="G142" s="98" t="s">
        <v>168</v>
      </c>
      <c r="H142" s="98"/>
      <c r="I142" s="98"/>
      <c r="J142" s="127">
        <f t="shared" si="8"/>
        <v>0</v>
      </c>
      <c r="K142" s="128"/>
    </row>
    <row r="143" spans="1:11" ht="14.25">
      <c r="A143" s="123" t="s">
        <v>235</v>
      </c>
      <c r="B143" s="124"/>
      <c r="C143" s="125" t="s">
        <v>232</v>
      </c>
      <c r="D143" s="125"/>
      <c r="E143" s="126" t="s">
        <v>226</v>
      </c>
      <c r="F143" s="126"/>
      <c r="G143" s="98" t="s">
        <v>253</v>
      </c>
      <c r="H143" s="98"/>
      <c r="I143" s="98"/>
      <c r="J143" s="127">
        <f t="shared" si="8"/>
        <v>0</v>
      </c>
      <c r="K143" s="128"/>
    </row>
    <row r="144" spans="1:11" ht="14.25">
      <c r="A144" s="123" t="s">
        <v>235</v>
      </c>
      <c r="B144" s="124"/>
      <c r="C144" s="125" t="s">
        <v>246</v>
      </c>
      <c r="D144" s="125"/>
      <c r="E144" s="126" t="s">
        <v>227</v>
      </c>
      <c r="F144" s="126"/>
      <c r="G144" s="98" t="s">
        <v>254</v>
      </c>
      <c r="H144" s="98"/>
      <c r="I144" s="98"/>
      <c r="J144" s="127">
        <f t="shared" si="8"/>
        <v>0</v>
      </c>
      <c r="K144" s="128"/>
    </row>
    <row r="145" spans="1:11" ht="12">
      <c r="A145" s="132" t="s">
        <v>255</v>
      </c>
      <c r="B145" s="133"/>
      <c r="C145" s="133"/>
      <c r="D145" s="133"/>
      <c r="E145" s="133"/>
      <c r="F145" s="133"/>
      <c r="G145" s="133"/>
      <c r="H145" s="133"/>
      <c r="I145" s="134"/>
      <c r="J145" s="127">
        <f>SUM(J125:K144)</f>
        <v>88</v>
      </c>
      <c r="K145" s="128"/>
    </row>
  </sheetData>
  <sheetProtection/>
  <mergeCells count="220">
    <mergeCell ref="G91:I91"/>
    <mergeCell ref="G90:I90"/>
    <mergeCell ref="G89:I89"/>
    <mergeCell ref="E17:F19"/>
    <mergeCell ref="A13:B14"/>
    <mergeCell ref="C13:D13"/>
    <mergeCell ref="E13:F13"/>
    <mergeCell ref="G13:L13"/>
    <mergeCell ref="C14:D14"/>
    <mergeCell ref="A17:A19"/>
    <mergeCell ref="G22:I22"/>
    <mergeCell ref="G82:I82"/>
    <mergeCell ref="G81:I81"/>
    <mergeCell ref="A15:B15"/>
    <mergeCell ref="C15:D15"/>
    <mergeCell ref="J8:L8"/>
    <mergeCell ref="B17:D19"/>
    <mergeCell ref="D8:I8"/>
    <mergeCell ref="L17:L19"/>
    <mergeCell ref="D11:E11"/>
    <mergeCell ref="G88:I88"/>
    <mergeCell ref="G87:I87"/>
    <mergeCell ref="G86:I86"/>
    <mergeCell ref="G85:I85"/>
    <mergeCell ref="G84:I84"/>
    <mergeCell ref="G83:I83"/>
    <mergeCell ref="G115:L115"/>
    <mergeCell ref="G116:L116"/>
    <mergeCell ref="G103:I103"/>
    <mergeCell ref="G95:I95"/>
    <mergeCell ref="G100:I100"/>
    <mergeCell ref="G99:I99"/>
    <mergeCell ref="G98:I98"/>
    <mergeCell ref="G96:I96"/>
    <mergeCell ref="G106:I106"/>
    <mergeCell ref="G105:I105"/>
    <mergeCell ref="G117:L117"/>
    <mergeCell ref="G110:L110"/>
    <mergeCell ref="G111:L111"/>
    <mergeCell ref="G112:L112"/>
    <mergeCell ref="G113:L113"/>
    <mergeCell ref="G77:I77"/>
    <mergeCell ref="G109:L109"/>
    <mergeCell ref="G102:I102"/>
    <mergeCell ref="G101:I101"/>
    <mergeCell ref="G94:I94"/>
    <mergeCell ref="G93:I93"/>
    <mergeCell ref="G92:I92"/>
    <mergeCell ref="G108:L108"/>
    <mergeCell ref="G104:I104"/>
    <mergeCell ref="G97:I97"/>
    <mergeCell ref="G58:I58"/>
    <mergeCell ref="G68:I68"/>
    <mergeCell ref="G67:I67"/>
    <mergeCell ref="G60:I60"/>
    <mergeCell ref="G66:I66"/>
    <mergeCell ref="G80:I80"/>
    <mergeCell ref="G79:I79"/>
    <mergeCell ref="G78:I78"/>
    <mergeCell ref="G69:I69"/>
    <mergeCell ref="G76:I76"/>
    <mergeCell ref="G75:I75"/>
    <mergeCell ref="G74:I74"/>
    <mergeCell ref="G50:I50"/>
    <mergeCell ref="G57:I57"/>
    <mergeCell ref="G73:I73"/>
    <mergeCell ref="G72:I72"/>
    <mergeCell ref="G56:I56"/>
    <mergeCell ref="G55:I55"/>
    <mergeCell ref="G71:I71"/>
    <mergeCell ref="G70:I70"/>
    <mergeCell ref="G62:I62"/>
    <mergeCell ref="G61:I61"/>
    <mergeCell ref="G52:I52"/>
    <mergeCell ref="G65:I65"/>
    <mergeCell ref="G54:I54"/>
    <mergeCell ref="G64:I64"/>
    <mergeCell ref="G53:I53"/>
    <mergeCell ref="G59:I59"/>
    <mergeCell ref="A127:B127"/>
    <mergeCell ref="G41:I41"/>
    <mergeCell ref="G40:I40"/>
    <mergeCell ref="G39:I39"/>
    <mergeCell ref="G51:I51"/>
    <mergeCell ref="G45:I45"/>
    <mergeCell ref="G44:I44"/>
    <mergeCell ref="G43:I43"/>
    <mergeCell ref="G42:I42"/>
    <mergeCell ref="G63:I63"/>
    <mergeCell ref="G26:I26"/>
    <mergeCell ref="G38:I38"/>
    <mergeCell ref="G37:I37"/>
    <mergeCell ref="G36:I36"/>
    <mergeCell ref="G35:I35"/>
    <mergeCell ref="G34:I34"/>
    <mergeCell ref="G29:I29"/>
    <mergeCell ref="G27:I27"/>
    <mergeCell ref="A128:B128"/>
    <mergeCell ref="G32:I32"/>
    <mergeCell ref="G30:I30"/>
    <mergeCell ref="G31:I31"/>
    <mergeCell ref="G28:I28"/>
    <mergeCell ref="A130:B130"/>
    <mergeCell ref="G118:L118"/>
    <mergeCell ref="A125:B125"/>
    <mergeCell ref="G33:I33"/>
    <mergeCell ref="A126:B126"/>
    <mergeCell ref="G21:I21"/>
    <mergeCell ref="A123:B123"/>
    <mergeCell ref="E123:F123"/>
    <mergeCell ref="C123:D123"/>
    <mergeCell ref="A124:F124"/>
    <mergeCell ref="J123:K124"/>
    <mergeCell ref="A121:K121"/>
    <mergeCell ref="G25:I25"/>
    <mergeCell ref="G24:I24"/>
    <mergeCell ref="G23:I23"/>
    <mergeCell ref="A141:B141"/>
    <mergeCell ref="A142:B142"/>
    <mergeCell ref="A131:B131"/>
    <mergeCell ref="A132:B132"/>
    <mergeCell ref="A133:B133"/>
    <mergeCell ref="A135:B135"/>
    <mergeCell ref="A136:B136"/>
    <mergeCell ref="A144:B144"/>
    <mergeCell ref="C125:D125"/>
    <mergeCell ref="C126:D126"/>
    <mergeCell ref="C127:D127"/>
    <mergeCell ref="C128:D128"/>
    <mergeCell ref="C130:D130"/>
    <mergeCell ref="C131:D131"/>
    <mergeCell ref="A137:B137"/>
    <mergeCell ref="A138:B138"/>
    <mergeCell ref="A140:B140"/>
    <mergeCell ref="C142:D142"/>
    <mergeCell ref="C143:D143"/>
    <mergeCell ref="C132:D132"/>
    <mergeCell ref="C133:D133"/>
    <mergeCell ref="C135:D135"/>
    <mergeCell ref="C136:D136"/>
    <mergeCell ref="C137:D137"/>
    <mergeCell ref="A139:F139"/>
    <mergeCell ref="A134:F134"/>
    <mergeCell ref="A143:B143"/>
    <mergeCell ref="E131:F131"/>
    <mergeCell ref="E132:F132"/>
    <mergeCell ref="E133:F133"/>
    <mergeCell ref="C138:D138"/>
    <mergeCell ref="C140:D140"/>
    <mergeCell ref="C141:D141"/>
    <mergeCell ref="E135:F135"/>
    <mergeCell ref="E136:F136"/>
    <mergeCell ref="E137:F137"/>
    <mergeCell ref="E138:F138"/>
    <mergeCell ref="C144:D144"/>
    <mergeCell ref="E125:F125"/>
    <mergeCell ref="E126:F126"/>
    <mergeCell ref="E127:F127"/>
    <mergeCell ref="E128:F128"/>
    <mergeCell ref="E130:F130"/>
    <mergeCell ref="E140:F140"/>
    <mergeCell ref="E141:F141"/>
    <mergeCell ref="E142:F142"/>
    <mergeCell ref="E143:F143"/>
    <mergeCell ref="E144:F144"/>
    <mergeCell ref="G123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J143:K143"/>
    <mergeCell ref="G133:I133"/>
    <mergeCell ref="G134:I134"/>
    <mergeCell ref="J125:K125"/>
    <mergeCell ref="J126:K126"/>
    <mergeCell ref="J127:K127"/>
    <mergeCell ref="J128:K128"/>
    <mergeCell ref="J129:K129"/>
    <mergeCell ref="J130:K130"/>
    <mergeCell ref="G141:I141"/>
    <mergeCell ref="G143:I143"/>
    <mergeCell ref="G144:I144"/>
    <mergeCell ref="G135:I135"/>
    <mergeCell ref="G136:I136"/>
    <mergeCell ref="G137:I137"/>
    <mergeCell ref="G138:I138"/>
    <mergeCell ref="A145:I145"/>
    <mergeCell ref="J145:K145"/>
    <mergeCell ref="J137:K137"/>
    <mergeCell ref="J138:K138"/>
    <mergeCell ref="J139:K139"/>
    <mergeCell ref="J140:K140"/>
    <mergeCell ref="J141:K141"/>
    <mergeCell ref="J142:K142"/>
    <mergeCell ref="G139:I139"/>
    <mergeCell ref="G140:I140"/>
    <mergeCell ref="G17:I19"/>
    <mergeCell ref="G20:I20"/>
    <mergeCell ref="J144:K144"/>
    <mergeCell ref="J131:K131"/>
    <mergeCell ref="J132:K132"/>
    <mergeCell ref="J133:K133"/>
    <mergeCell ref="J134:K134"/>
    <mergeCell ref="J135:K135"/>
    <mergeCell ref="J136:K136"/>
    <mergeCell ref="G142:I142"/>
    <mergeCell ref="A129:F129"/>
    <mergeCell ref="G107:I107"/>
    <mergeCell ref="J17:K18"/>
    <mergeCell ref="A1:L1"/>
    <mergeCell ref="A2:L2"/>
    <mergeCell ref="A3:L3"/>
    <mergeCell ref="A4:L4"/>
    <mergeCell ref="A5:L5"/>
    <mergeCell ref="A6:L6"/>
    <mergeCell ref="A7:L7"/>
  </mergeCells>
  <dataValidations count="1">
    <dataValidation type="list" allowBlank="1" showInputMessage="1" showErrorMessage="1" sqref="G20:G107">
      <formula1>$G$126:$G$145</formula1>
    </dataValidation>
  </dataValidations>
  <hyperlinks>
    <hyperlink ref="A7" r:id="rId1" display="mailto:satuanpolisipamongpraja50@gmail.com"/>
  </hyperlinks>
  <printOptions/>
  <pageMargins left="0.15748031496062992" right="0.15748031496062992" top="0.8661417322834646" bottom="1.220472440944882" header="0.5118110236220472" footer="0.5118110236220472"/>
  <pageSetup horizontalDpi="600" verticalDpi="600" orientation="portrait" paperSize="5" scale="95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1:F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0">
      <selection activeCell="R21" sqref="R21"/>
    </sheetView>
  </sheetViews>
  <sheetFormatPr defaultColWidth="9.140625" defaultRowHeight="12.75"/>
  <cols>
    <col min="1" max="1" width="6.140625" style="18" customWidth="1"/>
    <col min="2" max="2" width="14.8515625" style="18" customWidth="1"/>
    <col min="3" max="3" width="12.421875" style="35" customWidth="1"/>
    <col min="4" max="4" width="4.57421875" style="35" customWidth="1"/>
    <col min="5" max="5" width="7.28125" style="18" customWidth="1"/>
    <col min="6" max="6" width="7.28125" style="35" customWidth="1"/>
    <col min="7" max="7" width="9.8515625" style="35" customWidth="1"/>
    <col min="8" max="9" width="9.7109375" style="35" customWidth="1"/>
    <col min="10" max="17" width="9.7109375" style="18" customWidth="1"/>
    <col min="18" max="18" width="11.8515625" style="18" customWidth="1"/>
    <col min="19" max="16384" width="9.140625" style="18" customWidth="1"/>
  </cols>
  <sheetData>
    <row r="1" spans="1:18" ht="15.75">
      <c r="A1" s="163" t="s">
        <v>282</v>
      </c>
      <c r="B1" s="163"/>
      <c r="C1" s="163"/>
      <c r="D1" s="163"/>
      <c r="E1" s="163"/>
      <c r="F1" s="163"/>
      <c r="G1" s="163"/>
      <c r="H1" s="163"/>
      <c r="I1" s="163"/>
      <c r="J1" s="69"/>
      <c r="K1" s="69"/>
      <c r="L1" s="69"/>
      <c r="M1" s="69"/>
      <c r="N1" s="69"/>
      <c r="O1" s="69"/>
      <c r="P1" s="69"/>
      <c r="Q1" s="69"/>
      <c r="R1" s="69"/>
    </row>
    <row r="2" spans="1:18" ht="15.75">
      <c r="A2" s="139" t="s">
        <v>283</v>
      </c>
      <c r="B2" s="139"/>
      <c r="C2" s="139"/>
      <c r="D2" s="139"/>
      <c r="E2" s="139"/>
      <c r="F2" s="139"/>
      <c r="G2" s="139"/>
      <c r="H2" s="139"/>
      <c r="I2" s="139"/>
      <c r="J2" s="68"/>
      <c r="K2" s="68"/>
      <c r="L2" s="68"/>
      <c r="M2" s="68"/>
      <c r="N2" s="68"/>
      <c r="O2" s="68"/>
      <c r="P2" s="68"/>
      <c r="Q2" s="68"/>
      <c r="R2" s="68"/>
    </row>
    <row r="3" spans="1:18" ht="21">
      <c r="A3" s="19" t="s">
        <v>65</v>
      </c>
      <c r="B3" s="20"/>
      <c r="C3" s="21" t="s">
        <v>181</v>
      </c>
      <c r="D3" s="22"/>
      <c r="E3" s="23"/>
      <c r="F3" s="23"/>
      <c r="G3" s="23"/>
      <c r="H3" s="23"/>
      <c r="I3" s="23"/>
      <c r="Q3" s="140" t="s">
        <v>67</v>
      </c>
      <c r="R3" s="140"/>
    </row>
    <row r="4" spans="1:9" ht="14.25" customHeight="1">
      <c r="A4" s="24" t="s">
        <v>284</v>
      </c>
      <c r="B4" s="24"/>
      <c r="C4" s="141" t="s">
        <v>286</v>
      </c>
      <c r="D4" s="142"/>
      <c r="E4" s="142"/>
      <c r="F4" s="142"/>
      <c r="G4" s="142"/>
      <c r="H4" s="142"/>
      <c r="I4" s="142"/>
    </row>
    <row r="5" spans="1:9" ht="14.25" customHeight="1">
      <c r="A5" s="19" t="s">
        <v>62</v>
      </c>
      <c r="B5" s="19"/>
      <c r="C5" s="143" t="s">
        <v>285</v>
      </c>
      <c r="D5" s="143"/>
      <c r="E5" s="143"/>
      <c r="F5" s="143"/>
      <c r="G5" s="143"/>
      <c r="H5" s="143"/>
      <c r="I5" s="143"/>
    </row>
    <row r="7" spans="1:23" s="25" customFormat="1" ht="18" customHeight="1">
      <c r="A7" s="144" t="s">
        <v>14</v>
      </c>
      <c r="B7" s="144" t="s">
        <v>15</v>
      </c>
      <c r="C7" s="144"/>
      <c r="D7" s="144"/>
      <c r="E7" s="144" t="s">
        <v>63</v>
      </c>
      <c r="F7" s="144"/>
      <c r="G7" s="144"/>
      <c r="H7" s="164" t="s">
        <v>16</v>
      </c>
      <c r="I7" s="165"/>
      <c r="J7" s="31"/>
      <c r="K7" s="31"/>
      <c r="L7" s="31"/>
      <c r="M7" s="31"/>
      <c r="N7" s="31"/>
      <c r="O7" s="31"/>
      <c r="P7" s="31"/>
      <c r="Q7" s="31"/>
      <c r="R7" s="161"/>
      <c r="S7" s="31"/>
      <c r="W7" s="26"/>
    </row>
    <row r="8" spans="1:19" s="25" customFormat="1" ht="18" customHeight="1">
      <c r="A8" s="144"/>
      <c r="B8" s="144"/>
      <c r="C8" s="144"/>
      <c r="D8" s="144"/>
      <c r="E8" s="144"/>
      <c r="F8" s="144"/>
      <c r="G8" s="144"/>
      <c r="H8" s="166"/>
      <c r="I8" s="167"/>
      <c r="J8" s="162"/>
      <c r="K8" s="162"/>
      <c r="L8" s="162"/>
      <c r="M8" s="162"/>
      <c r="N8" s="162"/>
      <c r="O8" s="162"/>
      <c r="P8" s="161"/>
      <c r="Q8" s="161"/>
      <c r="R8" s="161"/>
      <c r="S8" s="31"/>
    </row>
    <row r="9" spans="1:19" s="25" customFormat="1" ht="18" customHeight="1" thickBot="1">
      <c r="A9" s="145"/>
      <c r="B9" s="145"/>
      <c r="C9" s="145"/>
      <c r="D9" s="145"/>
      <c r="E9" s="145"/>
      <c r="F9" s="145"/>
      <c r="G9" s="145"/>
      <c r="H9" s="168"/>
      <c r="I9" s="169"/>
      <c r="J9" s="71"/>
      <c r="K9" s="71"/>
      <c r="L9" s="71"/>
      <c r="M9" s="71"/>
      <c r="N9" s="71"/>
      <c r="O9" s="71"/>
      <c r="P9" s="28"/>
      <c r="Q9" s="28"/>
      <c r="R9" s="161"/>
      <c r="S9" s="31"/>
    </row>
    <row r="10" spans="1:19" s="25" customFormat="1" ht="27" customHeight="1" thickTop="1">
      <c r="A10" s="76">
        <f>'TOTAL SEMUA PNS'!A20</f>
        <v>1</v>
      </c>
      <c r="B10" s="37" t="str">
        <f>'TOTAL SEMUA PNS'!B20</f>
        <v>I Ketut Arta Sedana, AP., MAP</v>
      </c>
      <c r="C10" s="38"/>
      <c r="D10" s="39"/>
      <c r="E10" s="37" t="str">
        <f>'TOTAL SEMUA PNS'!G20</f>
        <v>Pembina Tk. I / IV/b</v>
      </c>
      <c r="F10" s="38"/>
      <c r="G10" s="39"/>
      <c r="H10" s="70"/>
      <c r="I10" s="78"/>
      <c r="J10" s="71"/>
      <c r="K10" s="71"/>
      <c r="L10" s="71"/>
      <c r="M10" s="71"/>
      <c r="N10" s="71"/>
      <c r="O10" s="71"/>
      <c r="P10" s="28"/>
      <c r="Q10" s="28"/>
      <c r="R10" s="28"/>
      <c r="S10" s="31"/>
    </row>
    <row r="11" spans="1:19" s="25" customFormat="1" ht="27" customHeight="1">
      <c r="A11" s="77">
        <f>'TOTAL SEMUA PNS'!A21</f>
        <v>2</v>
      </c>
      <c r="B11" s="50" t="str">
        <f>'TOTAL SEMUA PNS'!B21</f>
        <v>I Gusti Bagus Putra Sudewa, SH</v>
      </c>
      <c r="C11" s="51"/>
      <c r="D11" s="52"/>
      <c r="E11" s="50" t="str">
        <f>'TOTAL SEMUA PNS'!G21</f>
        <v>Pembina Tk. I / IV/b</v>
      </c>
      <c r="F11" s="51"/>
      <c r="G11" s="52"/>
      <c r="H11" s="50"/>
      <c r="I11" s="52"/>
      <c r="J11" s="72"/>
      <c r="K11" s="72"/>
      <c r="L11" s="71"/>
      <c r="M11" s="71"/>
      <c r="N11" s="73"/>
      <c r="O11" s="73"/>
      <c r="P11" s="74"/>
      <c r="Q11" s="74"/>
      <c r="R11" s="75"/>
      <c r="S11" s="31"/>
    </row>
    <row r="12" spans="1:19" s="25" customFormat="1" ht="27" customHeight="1">
      <c r="A12" s="77">
        <f>'TOTAL SEMUA PNS'!A22</f>
        <v>3</v>
      </c>
      <c r="B12" s="50" t="str">
        <f>'TOTAL SEMUA PNS'!B22</f>
        <v>Gusti Ayu Putu Sarini, SH</v>
      </c>
      <c r="C12" s="41"/>
      <c r="D12" s="42"/>
      <c r="E12" s="40" t="str">
        <f>'TOTAL SEMUA PNS'!G22</f>
        <v>Pembina / IV/a</v>
      </c>
      <c r="F12" s="41"/>
      <c r="G12" s="42"/>
      <c r="H12" s="40"/>
      <c r="I12" s="42"/>
      <c r="J12" s="72"/>
      <c r="K12" s="72"/>
      <c r="L12" s="71"/>
      <c r="M12" s="71"/>
      <c r="N12" s="73"/>
      <c r="O12" s="73"/>
      <c r="P12" s="74"/>
      <c r="Q12" s="74"/>
      <c r="R12" s="75">
        <v>1300</v>
      </c>
      <c r="S12" s="31"/>
    </row>
    <row r="13" spans="1:19" s="25" customFormat="1" ht="27" customHeight="1">
      <c r="A13" s="77">
        <f>'TOTAL SEMUA PNS'!A23</f>
        <v>4</v>
      </c>
      <c r="B13" s="50" t="str">
        <f>'TOTAL SEMUA PNS'!B23</f>
        <v>I Gusti Made Sudiana, S.Sos.</v>
      </c>
      <c r="C13" s="41"/>
      <c r="D13" s="42"/>
      <c r="E13" s="40" t="str">
        <f>'TOTAL SEMUA PNS'!G23</f>
        <v>Pembina / IV/a</v>
      </c>
      <c r="F13" s="41"/>
      <c r="G13" s="42"/>
      <c r="H13" s="40"/>
      <c r="I13" s="42"/>
      <c r="J13" s="72"/>
      <c r="K13" s="72"/>
      <c r="L13" s="71"/>
      <c r="M13" s="71"/>
      <c r="N13" s="73"/>
      <c r="O13" s="73"/>
      <c r="P13" s="74"/>
      <c r="Q13" s="74"/>
      <c r="R13" s="75"/>
      <c r="S13" s="31"/>
    </row>
    <row r="14" spans="1:19" s="25" customFormat="1" ht="27" customHeight="1">
      <c r="A14" s="77">
        <f>'TOTAL SEMUA PNS'!A24</f>
        <v>5</v>
      </c>
      <c r="B14" s="40" t="str">
        <f>'TOTAL SEMUA PNS'!B24</f>
        <v>I Made Aditya Sugiharta, S.IP.,MAP</v>
      </c>
      <c r="C14" s="41"/>
      <c r="D14" s="42"/>
      <c r="E14" s="40" t="str">
        <f>'TOTAL SEMUA PNS'!G24</f>
        <v>Penata Tk.I / III/d</v>
      </c>
      <c r="F14" s="41"/>
      <c r="G14" s="42"/>
      <c r="H14" s="40"/>
      <c r="I14" s="42"/>
      <c r="J14" s="72"/>
      <c r="K14" s="72"/>
      <c r="L14" s="71"/>
      <c r="M14" s="71"/>
      <c r="N14" s="73"/>
      <c r="O14" s="73"/>
      <c r="P14" s="74"/>
      <c r="Q14" s="74"/>
      <c r="R14" s="75">
        <v>13</v>
      </c>
      <c r="S14" s="31"/>
    </row>
    <row r="15" spans="1:19" s="25" customFormat="1" ht="27" customHeight="1">
      <c r="A15" s="77">
        <f>'TOTAL SEMUA PNS'!A25</f>
        <v>6</v>
      </c>
      <c r="B15" s="40" t="str">
        <f>'TOTAL SEMUA PNS'!B26</f>
        <v>I Nengah Simpen, SH</v>
      </c>
      <c r="C15" s="41"/>
      <c r="D15" s="42"/>
      <c r="E15" s="40" t="str">
        <f>'TOTAL SEMUA PNS'!G26</f>
        <v>Penata Tk.I / III/d</v>
      </c>
      <c r="F15" s="41"/>
      <c r="G15" s="42"/>
      <c r="H15" s="40"/>
      <c r="I15" s="42"/>
      <c r="J15" s="72"/>
      <c r="K15" s="72"/>
      <c r="L15" s="71"/>
      <c r="M15" s="71"/>
      <c r="N15" s="73"/>
      <c r="O15" s="73"/>
      <c r="P15" s="74"/>
      <c r="Q15" s="74"/>
      <c r="R15" s="75"/>
      <c r="S15" s="31"/>
    </row>
    <row r="16" spans="1:19" s="25" customFormat="1" ht="27" customHeight="1">
      <c r="A16" s="77">
        <f>'TOTAL SEMUA PNS'!A26</f>
        <v>7</v>
      </c>
      <c r="B16" s="40" t="str">
        <f>'TOTAL SEMUA PNS'!B27</f>
        <v>I Nengah Sudana Wiryawan, SE.,MAP</v>
      </c>
      <c r="C16" s="41"/>
      <c r="D16" s="42"/>
      <c r="E16" s="40" t="str">
        <f>'TOTAL SEMUA PNS'!G27</f>
        <v>Penata / III/c</v>
      </c>
      <c r="F16" s="41"/>
      <c r="G16" s="42"/>
      <c r="H16" s="40"/>
      <c r="I16" s="42"/>
      <c r="J16" s="72"/>
      <c r="K16" s="72"/>
      <c r="L16" s="71"/>
      <c r="M16" s="71"/>
      <c r="N16" s="73"/>
      <c r="O16" s="73"/>
      <c r="P16" s="74"/>
      <c r="Q16" s="74"/>
      <c r="R16" s="75"/>
      <c r="S16" s="31"/>
    </row>
    <row r="17" spans="1:19" s="25" customFormat="1" ht="27" customHeight="1">
      <c r="A17" s="77">
        <f>'TOTAL SEMUA PNS'!A27</f>
        <v>8</v>
      </c>
      <c r="B17" s="40" t="str">
        <f>'TOTAL SEMUA PNS'!B28</f>
        <v>Putu Ayu Sulastri, SE</v>
      </c>
      <c r="C17" s="41"/>
      <c r="D17" s="42"/>
      <c r="E17" s="40" t="str">
        <f>'TOTAL SEMUA PNS'!G28</f>
        <v>Penata / III/c</v>
      </c>
      <c r="F17" s="41"/>
      <c r="G17" s="42"/>
      <c r="H17" s="40"/>
      <c r="I17" s="42"/>
      <c r="J17" s="72"/>
      <c r="K17" s="72"/>
      <c r="L17" s="71"/>
      <c r="M17" s="71"/>
      <c r="N17" s="73"/>
      <c r="O17" s="73"/>
      <c r="P17" s="74"/>
      <c r="Q17" s="74"/>
      <c r="R17" s="75"/>
      <c r="S17" s="31"/>
    </row>
    <row r="18" spans="1:19" s="25" customFormat="1" ht="27" customHeight="1">
      <c r="A18" s="77">
        <f>'TOTAL SEMUA PNS'!A28</f>
        <v>9</v>
      </c>
      <c r="B18" s="40" t="str">
        <f>'TOTAL SEMUA PNS'!B29</f>
        <v>I Gusti Ayu Agung Kusmala Dewi, SE</v>
      </c>
      <c r="C18" s="41"/>
      <c r="D18" s="42"/>
      <c r="E18" s="40" t="str">
        <f>'TOTAL SEMUA PNS'!G29</f>
        <v>Penata / III/c</v>
      </c>
      <c r="F18" s="41"/>
      <c r="G18" s="42"/>
      <c r="H18" s="40"/>
      <c r="I18" s="42"/>
      <c r="J18" s="72"/>
      <c r="K18" s="72"/>
      <c r="L18" s="71"/>
      <c r="M18" s="71"/>
      <c r="N18" s="73"/>
      <c r="O18" s="73"/>
      <c r="P18" s="74"/>
      <c r="Q18" s="74"/>
      <c r="R18" s="75"/>
      <c r="S18" s="31"/>
    </row>
    <row r="19" spans="1:19" s="25" customFormat="1" ht="27" customHeight="1">
      <c r="A19" s="77">
        <f>'TOTAL SEMUA PNS'!A29</f>
        <v>10</v>
      </c>
      <c r="B19" s="40" t="str">
        <f>'TOTAL SEMUA PNS'!B31</f>
        <v>I Ketut Astawa, SE</v>
      </c>
      <c r="C19" s="41"/>
      <c r="D19" s="42"/>
      <c r="E19" s="40" t="str">
        <f>'TOTAL SEMUA PNS'!G31</f>
        <v>Penata / III/c</v>
      </c>
      <c r="F19" s="41"/>
      <c r="G19" s="42"/>
      <c r="H19" s="40"/>
      <c r="I19" s="42"/>
      <c r="J19" s="72"/>
      <c r="K19" s="72"/>
      <c r="L19" s="71"/>
      <c r="M19" s="71"/>
      <c r="N19" s="73"/>
      <c r="O19" s="73"/>
      <c r="P19" s="74"/>
      <c r="Q19" s="74"/>
      <c r="R19" s="75"/>
      <c r="S19" s="31"/>
    </row>
    <row r="20" spans="1:19" s="25" customFormat="1" ht="27" customHeight="1">
      <c r="A20" s="77">
        <f>'TOTAL SEMUA PNS'!A30</f>
        <v>11</v>
      </c>
      <c r="B20" s="40" t="str">
        <f>'TOTAL SEMUA PNS'!B30</f>
        <v>I Gede Arianta Pariatna, SE</v>
      </c>
      <c r="C20" s="41"/>
      <c r="D20" s="42"/>
      <c r="E20" s="40" t="str">
        <f>'TOTAL SEMUA PNS'!G30</f>
        <v>Penata / III/c</v>
      </c>
      <c r="F20" s="41"/>
      <c r="G20" s="42"/>
      <c r="H20" s="40"/>
      <c r="I20" s="42"/>
      <c r="J20" s="72"/>
      <c r="K20" s="72"/>
      <c r="L20" s="71"/>
      <c r="M20" s="71"/>
      <c r="N20" s="73"/>
      <c r="O20" s="73"/>
      <c r="P20" s="74"/>
      <c r="Q20" s="74"/>
      <c r="R20" s="75"/>
      <c r="S20" s="31"/>
    </row>
    <row r="21" spans="1:19" s="25" customFormat="1" ht="27" customHeight="1">
      <c r="A21" s="77">
        <f>'TOTAL SEMUA PNS'!A31</f>
        <v>12</v>
      </c>
      <c r="B21" s="40" t="str">
        <f>'TOTAL SEMUA PNS'!B32</f>
        <v>I Gede Budiasa, SE.</v>
      </c>
      <c r="C21" s="41"/>
      <c r="D21" s="42"/>
      <c r="E21" s="40" t="str">
        <f>'TOTAL SEMUA PNS'!G32</f>
        <v>Penata / III/c</v>
      </c>
      <c r="F21" s="41"/>
      <c r="G21" s="42"/>
      <c r="H21" s="40"/>
      <c r="I21" s="42"/>
      <c r="J21" s="72"/>
      <c r="K21" s="72"/>
      <c r="L21" s="71"/>
      <c r="M21" s="71"/>
      <c r="N21" s="73"/>
      <c r="O21" s="73"/>
      <c r="P21" s="74"/>
      <c r="Q21" s="74"/>
      <c r="R21" s="75"/>
      <c r="S21" s="31"/>
    </row>
    <row r="22" spans="1:19" s="25" customFormat="1" ht="27" customHeight="1">
      <c r="A22" s="77">
        <f>'TOTAL SEMUA PNS'!A32</f>
        <v>13</v>
      </c>
      <c r="B22" s="40" t="str">
        <f>'TOTAL SEMUA PNS'!B36</f>
        <v>Ni Made Suci, SE.</v>
      </c>
      <c r="C22" s="41"/>
      <c r="D22" s="42"/>
      <c r="E22" s="40" t="str">
        <f>'TOTAL SEMUA PNS'!G36</f>
        <v>Penata Muda Tk.I / III/b </v>
      </c>
      <c r="F22" s="41"/>
      <c r="G22" s="42"/>
      <c r="H22" s="40"/>
      <c r="I22" s="42"/>
      <c r="J22" s="72"/>
      <c r="K22" s="72"/>
      <c r="L22" s="71"/>
      <c r="M22" s="71"/>
      <c r="N22" s="73"/>
      <c r="O22" s="73"/>
      <c r="P22" s="74"/>
      <c r="Q22" s="74"/>
      <c r="R22" s="75"/>
      <c r="S22" s="31"/>
    </row>
    <row r="23" spans="1:19" s="25" customFormat="1" ht="27" customHeight="1">
      <c r="A23" s="77">
        <f>'TOTAL SEMUA PNS'!A33</f>
        <v>14</v>
      </c>
      <c r="B23" s="40" t="str">
        <f>'TOTAL SEMUA PNS'!B49</f>
        <v>Ni Ketut Ariani Swastini, SE</v>
      </c>
      <c r="C23" s="41"/>
      <c r="D23" s="42"/>
      <c r="E23" s="40" t="str">
        <f>'TOTAL SEMUA PNS'!G49</f>
        <v>Penata Muda Tk.I / III/b </v>
      </c>
      <c r="F23" s="41"/>
      <c r="G23" s="42"/>
      <c r="H23" s="40"/>
      <c r="I23" s="42"/>
      <c r="J23" s="72"/>
      <c r="K23" s="72"/>
      <c r="L23" s="71"/>
      <c r="M23" s="71"/>
      <c r="N23" s="73"/>
      <c r="O23" s="73"/>
      <c r="P23" s="74"/>
      <c r="Q23" s="74"/>
      <c r="R23" s="75"/>
      <c r="S23" s="31"/>
    </row>
    <row r="24" spans="1:19" s="25" customFormat="1" ht="27" customHeight="1">
      <c r="A24" s="48">
        <f>'TOTAL SEMUA PNS'!A34</f>
        <v>15</v>
      </c>
      <c r="B24" s="47" t="str">
        <f>'TOTAL SEMUA PNS'!B50</f>
        <v>I Made Ngurah Subrata, SH</v>
      </c>
      <c r="C24" s="43"/>
      <c r="D24" s="44"/>
      <c r="E24" s="47" t="str">
        <f>'TOTAL SEMUA PNS'!G50</f>
        <v>Penata Muda Tk.I / III/b </v>
      </c>
      <c r="F24" s="43"/>
      <c r="G24" s="44"/>
      <c r="H24" s="47"/>
      <c r="I24" s="44"/>
      <c r="J24" s="72"/>
      <c r="K24" s="72"/>
      <c r="L24" s="71"/>
      <c r="M24" s="71"/>
      <c r="N24" s="73"/>
      <c r="O24" s="73"/>
      <c r="P24" s="74"/>
      <c r="Q24" s="74"/>
      <c r="R24" s="75"/>
      <c r="S24" s="31"/>
    </row>
    <row r="25" spans="1:9" s="25" customFormat="1" ht="6" customHeight="1">
      <c r="A25" s="28"/>
      <c r="B25" s="28"/>
      <c r="C25" s="29"/>
      <c r="D25" s="29"/>
      <c r="E25" s="30"/>
      <c r="F25" s="31"/>
      <c r="G25" s="31"/>
      <c r="H25" s="31"/>
      <c r="I25" s="31"/>
    </row>
    <row r="26" spans="1:9" s="25" customFormat="1" ht="6" customHeight="1">
      <c r="A26" s="28"/>
      <c r="B26" s="28"/>
      <c r="C26" s="29"/>
      <c r="D26" s="29"/>
      <c r="E26" s="30"/>
      <c r="F26" s="31"/>
      <c r="G26" s="31"/>
      <c r="H26" s="31"/>
      <c r="I26" s="31"/>
    </row>
    <row r="27" spans="1:9" s="25" customFormat="1" ht="6" customHeight="1">
      <c r="A27" s="28"/>
      <c r="B27" s="28"/>
      <c r="C27" s="29"/>
      <c r="D27" s="29"/>
      <c r="E27" s="30"/>
      <c r="F27" s="31"/>
      <c r="G27" s="31"/>
      <c r="H27" s="31"/>
      <c r="I27" s="31"/>
    </row>
    <row r="28" spans="1:9" ht="12">
      <c r="A28" s="32" t="s">
        <v>26</v>
      </c>
      <c r="B28" s="25"/>
      <c r="C28" s="31"/>
      <c r="D28" s="31"/>
      <c r="E28" s="148" t="s">
        <v>287</v>
      </c>
      <c r="F28" s="148"/>
      <c r="G28" s="148"/>
      <c r="H28" s="148"/>
      <c r="I28" s="148"/>
    </row>
    <row r="29" spans="1:19" ht="12">
      <c r="A29" s="25" t="s">
        <v>9</v>
      </c>
      <c r="B29" s="25"/>
      <c r="C29" s="33" t="s">
        <v>27</v>
      </c>
      <c r="D29" s="31"/>
      <c r="E29" s="96" t="s">
        <v>56</v>
      </c>
      <c r="F29" s="96"/>
      <c r="G29" s="96"/>
      <c r="H29" s="96"/>
      <c r="I29" s="96"/>
      <c r="S29" s="5"/>
    </row>
    <row r="30" spans="1:19" ht="12">
      <c r="A30" s="25" t="s">
        <v>10</v>
      </c>
      <c r="B30" s="25"/>
      <c r="C30" s="33" t="s">
        <v>28</v>
      </c>
      <c r="D30" s="31"/>
      <c r="E30" s="96" t="s">
        <v>29</v>
      </c>
      <c r="F30" s="96"/>
      <c r="G30" s="96"/>
      <c r="H30" s="96"/>
      <c r="I30" s="96"/>
      <c r="S30" s="5"/>
    </row>
    <row r="31" spans="1:19" ht="12">
      <c r="A31" s="25" t="s">
        <v>11</v>
      </c>
      <c r="B31" s="25"/>
      <c r="C31" s="33" t="s">
        <v>30</v>
      </c>
      <c r="D31" s="31"/>
      <c r="E31" s="96"/>
      <c r="F31" s="96"/>
      <c r="G31" s="96"/>
      <c r="H31" s="96"/>
      <c r="I31" s="96"/>
      <c r="S31" s="5"/>
    </row>
    <row r="32" spans="1:19" ht="12">
      <c r="A32" s="25" t="s">
        <v>12</v>
      </c>
      <c r="B32" s="25"/>
      <c r="C32" s="33" t="s">
        <v>31</v>
      </c>
      <c r="D32" s="31"/>
      <c r="E32" s="96"/>
      <c r="F32" s="96"/>
      <c r="G32" s="96"/>
      <c r="H32" s="96"/>
      <c r="I32" s="96"/>
      <c r="S32" s="5"/>
    </row>
    <row r="33" spans="1:19" ht="12">
      <c r="A33" s="25" t="s">
        <v>13</v>
      </c>
      <c r="B33" s="25"/>
      <c r="C33" s="33" t="s">
        <v>32</v>
      </c>
      <c r="D33" s="31"/>
      <c r="E33" s="96"/>
      <c r="F33" s="96"/>
      <c r="G33" s="96"/>
      <c r="H33" s="96"/>
      <c r="I33" s="96"/>
      <c r="S33" s="5"/>
    </row>
    <row r="34" spans="1:19" ht="12">
      <c r="A34" s="25"/>
      <c r="B34" s="25"/>
      <c r="C34" s="31"/>
      <c r="D34" s="31"/>
      <c r="E34" s="97" t="s">
        <v>263</v>
      </c>
      <c r="F34" s="97"/>
      <c r="G34" s="97"/>
      <c r="H34" s="97"/>
      <c r="I34" s="97"/>
      <c r="S34" s="34"/>
    </row>
    <row r="35" spans="1:19" ht="12">
      <c r="A35" s="25"/>
      <c r="B35" s="25"/>
      <c r="C35" s="31"/>
      <c r="D35" s="31"/>
      <c r="E35" s="96" t="s">
        <v>238</v>
      </c>
      <c r="F35" s="96"/>
      <c r="G35" s="96"/>
      <c r="H35" s="96"/>
      <c r="I35" s="96"/>
      <c r="S35" s="5"/>
    </row>
    <row r="36" spans="1:19" ht="12">
      <c r="A36" s="25"/>
      <c r="B36" s="25"/>
      <c r="C36" s="31"/>
      <c r="D36" s="31"/>
      <c r="E36" s="96" t="s">
        <v>265</v>
      </c>
      <c r="F36" s="96"/>
      <c r="G36" s="96"/>
      <c r="H36" s="96"/>
      <c r="I36" s="96"/>
      <c r="S36" s="5"/>
    </row>
    <row r="37" spans="1:9" ht="12">
      <c r="A37" s="25"/>
      <c r="B37" s="25"/>
      <c r="C37" s="31"/>
      <c r="D37" s="31"/>
      <c r="E37" s="140"/>
      <c r="F37" s="140"/>
      <c r="G37" s="140"/>
      <c r="H37" s="140"/>
      <c r="I37" s="140"/>
    </row>
    <row r="38" spans="1:9" ht="12">
      <c r="A38" s="25"/>
      <c r="B38" s="25"/>
      <c r="C38" s="31"/>
      <c r="D38" s="31"/>
      <c r="E38" s="25"/>
      <c r="F38" s="31"/>
      <c r="G38" s="31"/>
      <c r="H38" s="31"/>
      <c r="I38" s="31"/>
    </row>
    <row r="39" spans="1:9" ht="12">
      <c r="A39" s="25"/>
      <c r="B39" s="25"/>
      <c r="C39" s="31"/>
      <c r="D39" s="31"/>
      <c r="E39" s="25"/>
      <c r="F39" s="31"/>
      <c r="G39" s="31"/>
      <c r="H39" s="31"/>
      <c r="I39" s="31"/>
    </row>
    <row r="40" spans="1:9" ht="12">
      <c r="A40" s="25"/>
      <c r="B40" s="25"/>
      <c r="C40" s="31"/>
      <c r="D40" s="31"/>
      <c r="E40" s="25"/>
      <c r="F40" s="31"/>
      <c r="G40" s="31"/>
      <c r="H40" s="31"/>
      <c r="I40" s="31"/>
    </row>
    <row r="41" spans="1:9" ht="12">
      <c r="A41" s="25"/>
      <c r="B41" s="25"/>
      <c r="C41" s="31"/>
      <c r="D41" s="31"/>
      <c r="E41" s="25"/>
      <c r="F41" s="31"/>
      <c r="G41" s="31"/>
      <c r="H41" s="31"/>
      <c r="I41" s="31"/>
    </row>
  </sheetData>
  <sheetProtection/>
  <mergeCells count="24">
    <mergeCell ref="E36:I36"/>
    <mergeCell ref="E37:I37"/>
    <mergeCell ref="A1:I1"/>
    <mergeCell ref="A2:I2"/>
    <mergeCell ref="H7:I9"/>
    <mergeCell ref="E30:I30"/>
    <mergeCell ref="E31:I31"/>
    <mergeCell ref="E32:I32"/>
    <mergeCell ref="E33:I33"/>
    <mergeCell ref="E34:I34"/>
    <mergeCell ref="E35:I35"/>
    <mergeCell ref="J8:K8"/>
    <mergeCell ref="L8:M8"/>
    <mergeCell ref="N8:O8"/>
    <mergeCell ref="P8:Q8"/>
    <mergeCell ref="E28:I28"/>
    <mergeCell ref="E29:I29"/>
    <mergeCell ref="Q3:R3"/>
    <mergeCell ref="C4:I4"/>
    <mergeCell ref="C5:I5"/>
    <mergeCell ref="A7:A9"/>
    <mergeCell ref="B7:D9"/>
    <mergeCell ref="E7:G9"/>
    <mergeCell ref="R7:R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Vilya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2022-10-16T23:29:20Z</cp:lastPrinted>
  <dcterms:created xsi:type="dcterms:W3CDTF">2009-02-15T23:58:09Z</dcterms:created>
  <dcterms:modified xsi:type="dcterms:W3CDTF">2022-10-16T23:31:55Z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